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D:\3572 - BEEEP\Implementation\Projects\Gate &amp; Traffic management\Gate &amp; Traffic Phase 2\Pre-bid meeting &amp; clarifications\Revised tender docs\"/>
    </mc:Choice>
  </mc:AlternateContent>
  <xr:revisionPtr revIDLastSave="0" documentId="13_ncr:1_{93B5A6E8-9DCE-4E1C-B942-B776859C268B}" xr6:coauthVersionLast="47" xr6:coauthVersionMax="47" xr10:uidLastSave="{00000000-0000-0000-0000-000000000000}"/>
  <bookViews>
    <workbookView xWindow="-110" yWindow="-110" windowWidth="19420" windowHeight="11500" tabRatio="850" xr2:uid="{564E2482-CF90-494C-B59C-D2DCED66A539}"/>
  </bookViews>
  <sheets>
    <sheet name="COMBINED BILLS " sheetId="46" r:id="rId1"/>
  </sheets>
  <definedNames>
    <definedName name="_xlnm._FilterDatabase" localSheetId="0" hidden="1">'COMBINED BILLS '!#REF!</definedName>
    <definedName name="_xlnm.Print_Area" localSheetId="0">'COMBINED BILLS '!$A$1:$F$238</definedName>
    <definedName name="Z_553495FD_0F1E_4E57_B9D5_5CB7999A32D7_.wvu.PrintArea" localSheetId="0" hidden="1">'COMBINED BILLS '!$A$1:$D$34</definedName>
    <definedName name="Z_B3B9163C_79B3_49E7_8AD8_70A38413BD34_.wvu.PrintArea" localSheetId="0" hidden="1">'COMBINED BILLS '!$A$1:$D$34</definedName>
    <definedName name="Z_BBFFB275_AF54_4D0F_974E_752B27012DB8_.wvu.PrintArea" localSheetId="0" hidden="1">'COMBINED BILLS '!$A$1:$D$34</definedName>
    <definedName name="Z_E391B6D0_1BD2_4D2B_A2B0_3E478E54AF90_.wvu.PrintArea" localSheetId="0" hidden="1">'COMBINED BILLS '!$A$1:$D$34</definedName>
  </definedNames>
  <calcPr calcId="191029"/>
  <customWorkbookViews>
    <customWorkbookView name="PURI - Personal View" guid="{BBFFB275-AF54-4D0F-974E-752B27012DB8}" mergeInterval="0" personalView="1" maximized="1" windowWidth="787" windowHeight="446" tabRatio="860" activeSheetId="25"/>
    <customWorkbookView name="ANIL PURI - Personal View" guid="{E391B6D0-1BD2-4D2B-A2B0-3E478E54AF90}" mergeInterval="0" personalView="1" maximized="1" windowWidth="1020" windowHeight="596" tabRatio="860" activeSheetId="2"/>
    <customWorkbookView name="llaubert - Persönliche Ansicht" guid="{553495FD-0F1E-4E57-B9D5-5CB7999A32D7}" mergeInterval="0" personalView="1" maximized="1" windowWidth="1020" windowHeight="606" tabRatio="860" activeSheetId="25"/>
    <customWorkbookView name="abhullar - Personal View" guid="{B3B9163C-79B3-49E7-8AD8-70A38413BD34}" mergeInterval="0" personalView="1" maximized="1" windowWidth="1020" windowHeight="561" tabRatio="860" activeSheetId="1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83" i="46" l="1"/>
  <c r="F182" i="46"/>
  <c r="H85" i="46" l="1"/>
  <c r="F31" i="46"/>
  <c r="C159" i="46" l="1"/>
  <c r="F159" i="46" s="1"/>
  <c r="C158" i="46"/>
  <c r="F158" i="46" s="1"/>
  <c r="C157" i="46"/>
  <c r="F157" i="46" s="1"/>
  <c r="C156" i="46"/>
  <c r="F156" i="46" s="1"/>
  <c r="C226" i="46"/>
  <c r="F212" i="46"/>
  <c r="F211" i="46"/>
  <c r="F210" i="46"/>
  <c r="F209" i="46"/>
  <c r="F208" i="46"/>
  <c r="F207" i="46"/>
  <c r="F203" i="46"/>
  <c r="F202" i="46"/>
  <c r="F201" i="46"/>
  <c r="F200" i="46"/>
  <c r="F199" i="46"/>
  <c r="F198" i="46"/>
  <c r="F197" i="46"/>
  <c r="F196" i="46"/>
  <c r="F181" i="46"/>
  <c r="F179" i="46"/>
  <c r="F178" i="46"/>
  <c r="F176" i="46"/>
  <c r="F175" i="46"/>
  <c r="F174" i="46"/>
  <c r="F172" i="46"/>
  <c r="F171" i="46"/>
  <c r="F170" i="46"/>
  <c r="F169" i="46"/>
  <c r="F167" i="46"/>
  <c r="F166" i="46"/>
  <c r="F165" i="46"/>
  <c r="F164" i="46"/>
  <c r="F163" i="46"/>
  <c r="F162" i="46"/>
  <c r="F161" i="46"/>
  <c r="F160" i="46"/>
  <c r="F121" i="46"/>
  <c r="C225" i="46" s="1"/>
  <c r="F17" i="46"/>
  <c r="C224" i="46" l="1"/>
  <c r="C220" i="46"/>
  <c r="C227" i="46"/>
  <c r="C221" i="46"/>
  <c r="C222" i="46"/>
  <c r="C228" i="46"/>
  <c r="F102" i="46"/>
  <c r="C223" i="46" s="1"/>
</calcChain>
</file>

<file path=xl/sharedStrings.xml><?xml version="1.0" encoding="utf-8"?>
<sst xmlns="http://schemas.openxmlformats.org/spreadsheetml/2006/main" count="336" uniqueCount="196">
  <si>
    <t>DESCRIPTION</t>
  </si>
  <si>
    <t>No.</t>
  </si>
  <si>
    <t>NOTE:</t>
  </si>
  <si>
    <t>Month</t>
  </si>
  <si>
    <t>km</t>
  </si>
  <si>
    <t>NOTE</t>
  </si>
  <si>
    <t>m</t>
  </si>
  <si>
    <t>hr</t>
  </si>
  <si>
    <t>D8 tractor or equivalent, including blade and ripper.</t>
  </si>
  <si>
    <t>LABOUR</t>
  </si>
  <si>
    <t>Unskilled labour</t>
  </si>
  <si>
    <t>Working ganger</t>
  </si>
  <si>
    <t>Artisans</t>
  </si>
  <si>
    <t>Earthworks</t>
  </si>
  <si>
    <t>Road Furniture</t>
  </si>
  <si>
    <t>Dayworks</t>
  </si>
  <si>
    <t>Add the Sum of 10% of Sub-Total A for Physical Contingencies</t>
  </si>
  <si>
    <t>Graded Crushed Stone Base</t>
  </si>
  <si>
    <t>Quantity</t>
  </si>
  <si>
    <t>Unit</t>
  </si>
  <si>
    <t>Description</t>
  </si>
  <si>
    <t>Item No.</t>
  </si>
  <si>
    <t>Note: No overhaul will be payable for GCS and shall be deemed to be included in the Contractor's rates</t>
  </si>
  <si>
    <t xml:space="preserve">Sub-Total B (Contingencies) :    </t>
  </si>
  <si>
    <t>Concrete Works</t>
  </si>
  <si>
    <t>ITEM No.</t>
  </si>
  <si>
    <t xml:space="preserve">Sub-Total A:    </t>
  </si>
  <si>
    <t>Kilometre rate for vehicles provided in item 1.03</t>
  </si>
  <si>
    <t xml:space="preserve">Carried forward to summary page </t>
  </si>
  <si>
    <t>Carried forward to summary page</t>
  </si>
  <si>
    <t>Add the Sum of 16% of Sub-Total B for VAT</t>
  </si>
  <si>
    <t>Lump Sum</t>
  </si>
  <si>
    <t>From the Start Date until the Completion of the  works, the risks of personal injury, death and loss of or damage to property (including, without limitation, the Works, Plant, Materials, and Equipment) which are not Employer’s risk are Contractor’s risks.</t>
  </si>
  <si>
    <t>The Contractor shall provide, in the joint names of the Employer and the Contractor, insurance cover from the Start Date to the end of the Defects Liability Period, for the following events;</t>
  </si>
  <si>
    <t>(a) loss of or damage to the Works, Plant, and Materials;</t>
  </si>
  <si>
    <t>(b) loss of or damage to Equipment;</t>
  </si>
  <si>
    <t>(c) loss of or damage to property (except the Works, Plant, Materials, and Equipment) in connection with the Contract, and</t>
  </si>
  <si>
    <t>(d) Personal injury or death.</t>
  </si>
  <si>
    <t>Policies and certificates for insurance shall be delivered by the Contractor to the Project Manager for the Project Manager’s approval before the Start Date.  All such insurance shall provide for compensation required to rectify the loss or damage incurred.</t>
  </si>
  <si>
    <t>Allow for mobilization of equipment and tools, including maintaining and demobilizing on completion</t>
  </si>
  <si>
    <t>Allow for site signboard approximately 2 metres wide by 5 metres high, constructed of timber posts and board, the whole painted in gloss paint with project details sign written in black gloss paint approximately 200mm high</t>
  </si>
  <si>
    <t>Sum</t>
  </si>
  <si>
    <t>The contractor shall furnish a performance surety bond equal to 10% of the contact sum for the due performance of the work to be submitted within seven [7] days of his/her tender being accepted.</t>
  </si>
  <si>
    <t>Rate              (USD)</t>
  </si>
  <si>
    <t>Amount          (USD)</t>
  </si>
  <si>
    <t>Amount (USD)</t>
  </si>
  <si>
    <t>Total Amount (USD)</t>
  </si>
  <si>
    <t>Concrete Truck Mixers</t>
  </si>
  <si>
    <t>Dumpers/Shovel/Bobcat</t>
  </si>
  <si>
    <t>Excavator/Front Loader (At least 20T)</t>
  </si>
  <si>
    <t>Vibratory Compactor/Tandem roller</t>
  </si>
  <si>
    <t>Paver with electronic leveling</t>
  </si>
  <si>
    <t>Concrete Pavement Engineer</t>
  </si>
  <si>
    <t>Surveyor</t>
  </si>
  <si>
    <t>Foreman</t>
  </si>
  <si>
    <t>Total Lot A - Sub-Total C</t>
  </si>
  <si>
    <t>Demolition of existing fences (all kind), with poles (steel or concrete)</t>
  </si>
  <si>
    <t>Demolition of signage (all kind), with accessory and foundation</t>
  </si>
  <si>
    <t>Marking for 20 “ containers</t>
  </si>
  <si>
    <t>Letter</t>
  </si>
  <si>
    <t>Figure</t>
  </si>
  <si>
    <t>Signage (with construction, positioning and 1 pole)</t>
  </si>
  <si>
    <t>Standard signage round</t>
  </si>
  <si>
    <t>Standard signage triangular</t>
  </si>
  <si>
    <t>Supplementary signage</t>
  </si>
  <si>
    <t>Standard signage rectangular</t>
  </si>
  <si>
    <t>Signage (with construction, positioning and 2 poles)</t>
  </si>
  <si>
    <t>Gate signage</t>
  </si>
  <si>
    <t>Information/direction signage &lt;=2 m² (background blue or white)</t>
  </si>
  <si>
    <t>Fence</t>
  </si>
  <si>
    <t>Supply with driver and maintain cars for Project Manager</t>
  </si>
  <si>
    <t>Provide, and maintain fully furnished and equiped Site  Office for Project Manager</t>
  </si>
  <si>
    <t>Provide, furnish and maintain fully furnished and equiped house/ apartment for the Project Manager</t>
  </si>
  <si>
    <t>Provide and maintain a site laboratory for the exclusive use of the Project Manager</t>
  </si>
  <si>
    <t>Include percentage of P.C. Sum in item 1.09 for Contractor's cost and profit.</t>
  </si>
  <si>
    <t>Include percentage of P.C. Sum in item 1.14 for Contractor's cost and profit.</t>
  </si>
  <si>
    <t>The following items for housing  and offices for the Project Manager shall be deemed to include all costs involved in providing and maintaining such buildings, including furniture, fittings, and access thereto and for the provision of security, heating, lighting, power, water, sewage and refuse disposal as required for the period of this contract.</t>
  </si>
  <si>
    <t>pcs</t>
  </si>
  <si>
    <t xml:space="preserve">All clearance, demolition and removal works are including disposal of material. Debris shall be carted away to a licensed dump site. Demolition of ISS security fence has to be done by a specialised contractor. </t>
  </si>
  <si>
    <t>m²</t>
  </si>
  <si>
    <t>m³</t>
  </si>
  <si>
    <t>The Contractor has to prepare and present to the Project Manager a traffic deviation scheme for the time of construction works</t>
  </si>
  <si>
    <t>Preparation of traffic deviation scheme</t>
  </si>
  <si>
    <t>Execution of traffic deviation scheme during construction works</t>
  </si>
  <si>
    <t>Equipment</t>
  </si>
  <si>
    <t>1.7 m³ wheel front end loader.</t>
  </si>
  <si>
    <t>10 m³ tipper lorry.</t>
  </si>
  <si>
    <t>1.10</t>
  </si>
  <si>
    <t>1.20</t>
  </si>
  <si>
    <t>Arrow 1 direction</t>
  </si>
  <si>
    <t xml:space="preserve">Arrow 2 directions </t>
  </si>
  <si>
    <t>Arrow 3 directions</t>
  </si>
  <si>
    <t xml:space="preserve">ls </t>
  </si>
  <si>
    <t xml:space="preserve">Electricity connection with earth work (300 m trenches, cables, electrical installation &amp; control panel) </t>
  </si>
  <si>
    <t>Information/direction signage &gt;2 m² (background blue only)</t>
  </si>
  <si>
    <t>Marking for 40 “ containers</t>
  </si>
  <si>
    <t>The rates inserted herein are to include all costs of labour such as insurance, accommodation, traveling time, use and maintenance of small tools of the trade,supervision, overheads and profit. Only the actual time engaged upon the work will be paid for.</t>
  </si>
  <si>
    <t>Bill No. 1: PRELIMINARY AND GENERAL ITEMS</t>
  </si>
  <si>
    <t>Preliminary &amp; General Items</t>
  </si>
  <si>
    <r>
      <t>m</t>
    </r>
    <r>
      <rPr>
        <vertAlign val="superscript"/>
        <sz val="14"/>
        <rFont val="Maiandra GD"/>
        <family val="2"/>
      </rPr>
      <t>3</t>
    </r>
  </si>
  <si>
    <t>SUMMARY</t>
  </si>
  <si>
    <t xml:space="preserve">Aggregates-grading analysis (Sieve) as per BS 812-1031 </t>
  </si>
  <si>
    <t xml:space="preserve">Execution of specified concrete mix design </t>
  </si>
  <si>
    <t>Concrete test cubes; samples and method of testing as special specification clause 210 per BS EN 12390-1: 200</t>
  </si>
  <si>
    <t>Field compaction tests by sand replacement method;AASHTO T180,as per specifications clause 508 and BS 1377:1990</t>
  </si>
  <si>
    <t>Determination of Maximum Dry Densities</t>
  </si>
  <si>
    <t>Determination of Optimum Moisture Contents</t>
  </si>
  <si>
    <t>Atterberg limits</t>
  </si>
  <si>
    <t>Los Angles Abrasion To AASHTO T96 (ASTM C131)</t>
  </si>
  <si>
    <t>Aggregate crushing value To BS 812</t>
  </si>
  <si>
    <t>NR</t>
  </si>
  <si>
    <t>Specific Requirements</t>
  </si>
  <si>
    <t>Demolition</t>
  </si>
  <si>
    <t>SM</t>
  </si>
  <si>
    <t>CM</t>
  </si>
  <si>
    <t>Excavation</t>
  </si>
  <si>
    <t>Sub-grade material shale</t>
  </si>
  <si>
    <t>Cement Stabilized (3-5%) GCS</t>
  </si>
  <si>
    <t>Handpacked stone</t>
  </si>
  <si>
    <t>Shape to line &amp; level and compact sub-grade to 95% MDD  (AASHTO T99)</t>
  </si>
  <si>
    <t>Shape,line, level and compact selected soil with CBR&gt;30% to 95% MDD (AASHTO)</t>
  </si>
  <si>
    <t>Shape,line, level and compact Hand packed stone to satisfaction of the Engineer.</t>
  </si>
  <si>
    <t>Shape,line, level and compact Cement Stabilized soil rag/GCS (3-5%) to 95% MDD (AASHTO)</t>
  </si>
  <si>
    <t>Provision of Concrete</t>
  </si>
  <si>
    <t>Design mix Class C15,cement to special specification clause 70,20mm aggregates</t>
  </si>
  <si>
    <t xml:space="preserve">Design mix Class C40,cement to special specification clause 70,20mm </t>
  </si>
  <si>
    <t>Provision of Specialised Concrete Products</t>
  </si>
  <si>
    <t>Supply and apply Conplast WP200 chloride free permiability reducing admixture as per manufacturer's specification or equivalent as approved</t>
  </si>
  <si>
    <t>Supply and apply Nitobond SBR as per manufacturer's specification or equivalent as approved</t>
  </si>
  <si>
    <t>Formwork</t>
  </si>
  <si>
    <t>Rough finish plane vertical</t>
  </si>
  <si>
    <t>Reinforcement</t>
  </si>
  <si>
    <t xml:space="preserve">Fibre mesh micro reinforcement </t>
  </si>
  <si>
    <t>KG</t>
  </si>
  <si>
    <t>Joints</t>
  </si>
  <si>
    <t>Formed surface plain</t>
  </si>
  <si>
    <t>LM</t>
  </si>
  <si>
    <t xml:space="preserve">General Clearance </t>
  </si>
  <si>
    <t>Bill No. 2: SPECIFIC REQUIREMENTS</t>
  </si>
  <si>
    <t xml:space="preserve"> Bill No. 5: PASSAGE OF TRAFFIC</t>
  </si>
  <si>
    <t xml:space="preserve">Bill No. 6: GRADED CRUSHED STONE BASE </t>
  </si>
  <si>
    <t>Bill No: 7 CONCRETE WORKS</t>
  </si>
  <si>
    <t>Bill No. 8:ROAD FURNITURE</t>
  </si>
  <si>
    <t>9.10</t>
  </si>
  <si>
    <t>Bill No. 9: DAYWORKS</t>
  </si>
  <si>
    <t>Site Clearance, Demolition and Excavation</t>
  </si>
  <si>
    <t>Passage of traffic</t>
  </si>
  <si>
    <t>Demilition of mass concrete C15</t>
  </si>
  <si>
    <t>Demolition of reinforced concrete C40</t>
  </si>
  <si>
    <t>Bill No. 3: SITE CLEARANCE, DEMOLITION AND EXCAVATIONS</t>
  </si>
  <si>
    <t>Bill No.4: EARTHWORKS</t>
  </si>
  <si>
    <t>8.30</t>
  </si>
  <si>
    <t>PROPOSED GATE AND TRAFFIc MANAGEMENT PLAN FOR MOMBASA PORT REARRANGEMENT AND MARKING OF CONTAINER TERMINAL - LOT 2</t>
  </si>
  <si>
    <t xml:space="preserve">BILL OF QUANTITIES </t>
  </si>
  <si>
    <t xml:space="preserve">Lrts </t>
  </si>
  <si>
    <t>Yard and Road Marking</t>
  </si>
  <si>
    <t>Material, all positioning work and material for galvanized/powder coated anti-climb fence with required posts and accessories.</t>
  </si>
  <si>
    <t>Continuous line (100 mm): Berth Access roads markings</t>
  </si>
  <si>
    <t>Dashed line (100 mm – 50 %): Berth Access roads markings</t>
  </si>
  <si>
    <t>Continuous line: RTG lane markings (200 mm)</t>
  </si>
  <si>
    <t>Continuous line: Berth safety line markings (200 mm)</t>
  </si>
  <si>
    <t>8.10</t>
  </si>
  <si>
    <t>8.32</t>
  </si>
  <si>
    <t>Site Clearence</t>
  </si>
  <si>
    <t>Allow for preservation and Protection of all Services of all existing utility lines as may be directed by the Employer</t>
  </si>
  <si>
    <t>Provide access to site for workers and  transport for workers to site and back.</t>
  </si>
  <si>
    <t>Provide for safety of works on site including provision for a firefighter including maintaining him on site as per Kenya Ports Authority HSE regulations.</t>
  </si>
  <si>
    <t xml:space="preserve">Procure and supply an integrated Ground Penetrating Radar solution with four antenna options: GX80, GX160, GX450 and GX750 with a rugged platform,  significantly faster data acquisition rates, outstanding signal-to-noise ratio and depth penetration to include training of 5No. Users. </t>
  </si>
  <si>
    <t xml:space="preserve">Allow $50,000 for technology transfer to the project team including training on on project mamangement for effective contracts and management of construction projects including but not limited to disputes resolution provision of items as per  item 133.4 of the Technical Specifications,trainings for Continous Professional Development </t>
  </si>
  <si>
    <t xml:space="preserve">Automatic railway crossing barrier spanning 15m to 20m </t>
  </si>
  <si>
    <t>Barrier Arm, Complete Automatic electric Motor with operating mechanism to earth work, and all installation work</t>
  </si>
  <si>
    <t xml:space="preserve">Continuous line (100 cm ?) different colours for guiding purpose (on roundabout) </t>
  </si>
  <si>
    <t xml:space="preserve">Excavation for the fence ground beam </t>
  </si>
  <si>
    <t xml:space="preserve">Design mix Class C30,cement to special specification clause 70,20mm - Ground Beam for the Fence </t>
  </si>
  <si>
    <t>Ground Beam Reinforement T8 and T12</t>
  </si>
  <si>
    <t xml:space="preserve">fair face plane vertical to included sides formwork for fence ground beam </t>
  </si>
  <si>
    <t>Removal of existing thermoplastic paint markings</t>
  </si>
  <si>
    <t>(a) Arrow 1 direction using hot thermoplastic paint</t>
  </si>
  <si>
    <t>(b) Arrow 2 directions using hot thermoplastic paint</t>
  </si>
  <si>
    <t>Removal of existing epoxy paint markings</t>
  </si>
  <si>
    <t>(a) Continuous line (100 mm): Terminal markings with epoxy paint</t>
  </si>
  <si>
    <t>(b) Dashed line (100 mm – 50 %): Terminal markings with epoxy paint</t>
  </si>
  <si>
    <t>(c) Marking restricted area (45° - 300 mm 1-3-1) with epoxy paint</t>
  </si>
  <si>
    <t>(d) Marking for 20 “ containers using epoxy paint</t>
  </si>
  <si>
    <t>(e) Marking for 40 “ containers using epoxy paint</t>
  </si>
  <si>
    <t>Removal of existing acrylic paint markings</t>
  </si>
  <si>
    <t>(a) Letters using acrylic paint</t>
  </si>
  <si>
    <t>(b) Figures using acrylic paint</t>
  </si>
  <si>
    <t>Surface cleaning for areas to receive new paintings</t>
  </si>
  <si>
    <t xml:space="preserve">Removal of existing yard marking  and surface preparation </t>
  </si>
  <si>
    <t xml:space="preserve"> Sum</t>
  </si>
  <si>
    <t>Demolition and relocation of services</t>
  </si>
  <si>
    <t>Buildings</t>
  </si>
  <si>
    <t>Prefabricated, modular Security Building at the Gate as per specifications.</t>
  </si>
  <si>
    <t xml:space="preserve">Provide project management cost to be used under instruction by the Project Manager </t>
  </si>
  <si>
    <t>Environmental and Social (ES) Performance Security: Provide bank performance guarantee of 1.5% of the total contract amount from a reputable commercial bank tier one valide for the entire construction duration.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</si>
</sst>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1" formatCode="_-* #,##0_-;\-* #,##0_-;_-* &quot;-&quot;_-;_-@_-"/>
    <numFmt numFmtId="43" formatCode="_-* #,##0.00_-;\-* #,##0.00_-;_-* &quot;-&quot;??_-;_-@_-"/>
    <numFmt numFmtId="164" formatCode="&quot;£&quot;#,##0;[Red]\-&quot;£&quot;#,##0"/>
    <numFmt numFmtId="165" formatCode="_-&quot;£&quot;* #,##0.00_-;\-&quot;£&quot;* #,##0.00_-;_-&quot;£&quot;* &quot;-&quot;??_-;_-@_-"/>
    <numFmt numFmtId="166" formatCode="#,##0.0"/>
    <numFmt numFmtId="167" formatCode="##,###.00"/>
    <numFmt numFmtId="168" formatCode="#,###"/>
    <numFmt numFmtId="169" formatCode="_-* #,##0.00_-;\-* #,##0.00_-;_-* \-??_-;_-@_-"/>
    <numFmt numFmtId="170" formatCode="_(* #,##0.00_);_(* \(#,##0.00\);_(* \-??_);_(@_)"/>
    <numFmt numFmtId="171" formatCode="_-[$$-409]* #,##0.00_ ;_-[$$-409]* \-#,##0.00\ ;_-[$$-409]* &quot;-&quot;??_ ;_-@_ "/>
    <numFmt numFmtId="172" formatCode="_([$$-409]* #,##0.00_);_([$$-409]* \(#,##0.00\);_([$$-409]* &quot;-&quot;??_);_(@_)"/>
  </numFmts>
  <fonts count="42">
    <font>
      <sz val="10"/>
      <name val="Arial"/>
    </font>
    <font>
      <sz val="10"/>
      <name val="Arial"/>
      <family val="2"/>
    </font>
    <font>
      <sz val="11"/>
      <name val="Swiss (scalable)"/>
      <family val="2"/>
    </font>
    <font>
      <sz val="11"/>
      <name val="Arial"/>
      <family val="2"/>
    </font>
    <font>
      <b/>
      <sz val="11"/>
      <name val="Arial"/>
      <family val="2"/>
    </font>
    <font>
      <sz val="11"/>
      <color indexed="8"/>
      <name val="Calibri"/>
      <family val="2"/>
    </font>
    <font>
      <sz val="11"/>
      <color indexed="9"/>
      <name val="Calibri"/>
      <family val="2"/>
    </font>
    <font>
      <sz val="11"/>
      <color indexed="20"/>
      <name val="Calibri"/>
      <family val="2"/>
    </font>
    <font>
      <b/>
      <sz val="11"/>
      <color indexed="9"/>
      <name val="Calibri"/>
      <family val="2"/>
    </font>
    <font>
      <i/>
      <sz val="11"/>
      <color indexed="23"/>
      <name val="Calibri"/>
      <family val="2"/>
    </font>
    <font>
      <sz val="11"/>
      <color indexed="17"/>
      <name val="Calibri"/>
      <family val="2"/>
    </font>
    <font>
      <sz val="11"/>
      <color indexed="62"/>
      <name val="Calibri"/>
      <family val="2"/>
    </font>
    <font>
      <sz val="11"/>
      <color indexed="10"/>
      <name val="Calibri"/>
      <family val="2"/>
    </font>
    <font>
      <b/>
      <sz val="11"/>
      <color indexed="63"/>
      <name val="Calibri"/>
      <family val="2"/>
    </font>
    <font>
      <b/>
      <sz val="11"/>
      <color indexed="8"/>
      <name val="Calibri"/>
      <family val="2"/>
    </font>
    <font>
      <sz val="10"/>
      <name val="Arial"/>
      <family val="2"/>
    </font>
    <font>
      <b/>
      <u/>
      <sz val="10"/>
      <name val="Arial"/>
      <family val="2"/>
    </font>
    <font>
      <sz val="10"/>
      <name val="Times New Roman"/>
      <family val="1"/>
    </font>
    <font>
      <sz val="10"/>
      <name val="Tahoma"/>
      <family val="2"/>
    </font>
    <font>
      <sz val="12"/>
      <name val="宋体"/>
      <charset val="134"/>
    </font>
    <font>
      <b/>
      <sz val="11"/>
      <color indexed="52"/>
      <name val="Calibri"/>
      <family val="2"/>
    </font>
    <font>
      <b/>
      <sz val="9.5"/>
      <name val="Arial"/>
      <family val="2"/>
    </font>
    <font>
      <sz val="9"/>
      <color indexed="8"/>
      <name val="Arial"/>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60"/>
      <name val="Calibri"/>
      <family val="2"/>
    </font>
    <font>
      <b/>
      <sz val="10"/>
      <color indexed="10"/>
      <name val="Arial"/>
      <family val="2"/>
    </font>
    <font>
      <b/>
      <sz val="18"/>
      <color indexed="56"/>
      <name val="Cambria"/>
      <family val="2"/>
    </font>
    <font>
      <sz val="9"/>
      <name val="Arial"/>
      <family val="2"/>
    </font>
    <font>
      <sz val="14"/>
      <name val="Maiandra GD"/>
      <family val="2"/>
    </font>
    <font>
      <b/>
      <u/>
      <sz val="14"/>
      <name val="Maiandra GD"/>
      <family val="2"/>
    </font>
    <font>
      <b/>
      <sz val="14"/>
      <name val="Maiandra GD"/>
      <family val="2"/>
    </font>
    <font>
      <i/>
      <sz val="14"/>
      <name val="Maiandra GD"/>
      <family val="2"/>
    </font>
    <font>
      <sz val="14"/>
      <name val="Arial"/>
      <family val="2"/>
    </font>
    <font>
      <vertAlign val="superscript"/>
      <sz val="14"/>
      <name val="Maiandra GD"/>
      <family val="2"/>
    </font>
    <font>
      <sz val="14"/>
      <color indexed="8"/>
      <name val="Maiandra GD"/>
      <family val="2"/>
    </font>
    <font>
      <b/>
      <sz val="13"/>
      <name val="Maiandra GD"/>
      <family val="2"/>
    </font>
    <font>
      <sz val="11"/>
      <color theme="1"/>
      <name val="Calibri"/>
      <family val="2"/>
      <scheme val="minor"/>
    </font>
    <font>
      <sz val="8"/>
      <name val="Arial"/>
      <family val="2"/>
    </font>
    <font>
      <sz val="11"/>
      <name val="Swiss (scalable)"/>
    </font>
  </fonts>
  <fills count="25">
    <fill>
      <patternFill patternType="none"/>
    </fill>
    <fill>
      <patternFill patternType="gray125"/>
    </fill>
    <fill>
      <patternFill patternType="solid">
        <fgColor indexed="44"/>
      </patternFill>
    </fill>
    <fill>
      <patternFill patternType="solid">
        <fgColor indexed="31"/>
      </patternFill>
    </fill>
    <fill>
      <patternFill patternType="solid">
        <fgColor indexed="29"/>
      </patternFill>
    </fill>
    <fill>
      <patternFill patternType="solid">
        <fgColor indexed="45"/>
      </patternFill>
    </fill>
    <fill>
      <patternFill patternType="solid">
        <fgColor indexed="26"/>
      </patternFill>
    </fill>
    <fill>
      <patternFill patternType="solid">
        <fgColor indexed="42"/>
      </patternFill>
    </fill>
    <fill>
      <patternFill patternType="solid">
        <fgColor indexed="47"/>
      </patternFill>
    </fill>
    <fill>
      <patternFill patternType="solid">
        <fgColor indexed="46"/>
      </patternFill>
    </fill>
    <fill>
      <patternFill patternType="solid">
        <fgColor indexed="27"/>
      </patternFill>
    </fill>
    <fill>
      <patternFill patternType="solid">
        <fgColor indexed="43"/>
      </patternFill>
    </fill>
    <fill>
      <patternFill patternType="solid">
        <fgColor indexed="11"/>
      </patternFill>
    </fill>
    <fill>
      <patternFill patternType="solid">
        <fgColor indexed="51"/>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22"/>
      </patternFill>
    </fill>
    <fill>
      <patternFill patternType="solid">
        <fgColor indexed="55"/>
      </patternFill>
    </fill>
    <fill>
      <patternFill patternType="solid">
        <fgColor indexed="9"/>
        <bgColor indexed="64"/>
      </patternFill>
    </fill>
  </fills>
  <borders count="2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rgb="FF000000"/>
      </left>
      <right style="medium">
        <color rgb="FF000000"/>
      </right>
      <top/>
      <bottom/>
      <diagonal/>
    </border>
  </borders>
  <cellStyleXfs count="612">
    <xf numFmtId="0" fontId="0" fillId="0" borderId="0"/>
    <xf numFmtId="0" fontId="5" fillId="3"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8" borderId="0" applyNumberFormat="0" applyBorder="0" applyAlignment="0" applyProtection="0"/>
    <xf numFmtId="0" fontId="5" fillId="2" borderId="0" applyNumberFormat="0" applyBorder="0" applyAlignment="0" applyProtection="0"/>
    <xf numFmtId="0" fontId="5" fillId="4"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2" borderId="0" applyNumberFormat="0" applyBorder="0" applyAlignment="0" applyProtection="0"/>
    <xf numFmtId="0" fontId="5" fillId="13" borderId="0" applyNumberFormat="0" applyBorder="0" applyAlignment="0" applyProtection="0"/>
    <xf numFmtId="0" fontId="6" fillId="14" borderId="0" applyNumberFormat="0" applyBorder="0" applyAlignment="0" applyProtection="0"/>
    <xf numFmtId="0" fontId="6" fillId="4" borderId="0" applyNumberFormat="0" applyBorder="0" applyAlignment="0" applyProtection="0"/>
    <xf numFmtId="0" fontId="6" fillId="12"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5" borderId="0" applyNumberFormat="0" applyBorder="0" applyAlignment="0" applyProtection="0"/>
    <xf numFmtId="0" fontId="7" fillId="5" borderId="0" applyNumberFormat="0" applyBorder="0" applyAlignment="0" applyProtection="0"/>
    <xf numFmtId="0" fontId="20" fillId="22" borderId="1" applyNumberFormat="0" applyAlignment="0" applyProtection="0"/>
    <xf numFmtId="0" fontId="8" fillId="23" borderId="2" applyNumberFormat="0" applyAlignment="0" applyProtection="0"/>
    <xf numFmtId="43" fontId="1" fillId="0" borderId="0" applyFont="0" applyFill="0" applyBorder="0" applyAlignment="0" applyProtection="0"/>
    <xf numFmtId="41" fontId="15"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43" fontId="15" fillId="0" borderId="0" applyFont="0" applyFill="0" applyBorder="0" applyAlignment="0" applyProtection="0"/>
    <xf numFmtId="166" fontId="15" fillId="0" borderId="0" applyFont="0" applyFill="0" applyBorder="0" applyAlignment="0" applyProtection="0"/>
    <xf numFmtId="168" fontId="15" fillId="0" borderId="0" applyFont="0" applyFill="0" applyBorder="0" applyAlignment="0" applyProtection="0"/>
    <xf numFmtId="43" fontId="15" fillId="0" borderId="0" applyFont="0" applyFill="0" applyBorder="0" applyAlignment="0" applyProtection="0"/>
    <xf numFmtId="43" fontId="19"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66" fontId="15" fillId="0" borderId="0" applyFont="0" applyFill="0" applyBorder="0" applyAlignment="0" applyProtection="0"/>
    <xf numFmtId="0" fontId="16" fillId="0" borderId="0" applyFont="0" applyFill="0" applyBorder="0" applyAlignment="0" applyProtection="0"/>
    <xf numFmtId="43" fontId="2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9"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69" fontId="5" fillId="0" borderId="0" applyFill="0" applyBorder="0" applyAlignment="0" applyProtection="0"/>
    <xf numFmtId="169" fontId="5" fillId="0" borderId="0" applyFill="0" applyBorder="0" applyAlignment="0" applyProtection="0"/>
    <xf numFmtId="169" fontId="5" fillId="0" borderId="0" applyFill="0" applyBorder="0" applyAlignment="0" applyProtection="0"/>
    <xf numFmtId="169" fontId="5" fillId="0" borderId="0" applyFill="0" applyBorder="0" applyAlignment="0" applyProtection="0"/>
    <xf numFmtId="169" fontId="5" fillId="0" borderId="0" applyFill="0" applyBorder="0" applyAlignment="0" applyProtection="0"/>
    <xf numFmtId="169" fontId="5" fillId="0" borderId="0" applyFill="0" applyBorder="0" applyAlignment="0" applyProtection="0"/>
    <xf numFmtId="169" fontId="5" fillId="0" borderId="0" applyFill="0" applyBorder="0" applyAlignment="0" applyProtection="0"/>
    <xf numFmtId="169" fontId="5" fillId="0" borderId="0" applyFill="0" applyBorder="0" applyAlignment="0" applyProtection="0"/>
    <xf numFmtId="169" fontId="5" fillId="0" borderId="0" applyFill="0" applyBorder="0" applyAlignment="0" applyProtection="0"/>
    <xf numFmtId="169" fontId="5" fillId="0" borderId="0" applyFill="0" applyBorder="0" applyAlignment="0" applyProtection="0"/>
    <xf numFmtId="169" fontId="5" fillId="0" borderId="0" applyFill="0" applyBorder="0" applyAlignment="0" applyProtection="0"/>
    <xf numFmtId="169" fontId="5" fillId="0" borderId="0" applyFill="0" applyBorder="0" applyAlignment="0" applyProtection="0"/>
    <xf numFmtId="169" fontId="5" fillId="0" borderId="0" applyFill="0" applyBorder="0" applyAlignment="0" applyProtection="0"/>
    <xf numFmtId="169" fontId="5" fillId="0" borderId="0" applyFill="0" applyBorder="0" applyAlignment="0" applyProtection="0"/>
    <xf numFmtId="169" fontId="5" fillId="0" borderId="0" applyFill="0" applyBorder="0" applyAlignment="0" applyProtection="0"/>
    <xf numFmtId="169" fontId="5" fillId="0" borderId="0" applyFill="0" applyBorder="0" applyAlignment="0" applyProtection="0"/>
    <xf numFmtId="169" fontId="5" fillId="0" borderId="0" applyFill="0" applyBorder="0" applyAlignment="0" applyProtection="0"/>
    <xf numFmtId="169" fontId="5" fillId="0" borderId="0" applyFill="0" applyBorder="0" applyAlignment="0" applyProtection="0"/>
    <xf numFmtId="169" fontId="5" fillId="0" borderId="0" applyFill="0" applyBorder="0" applyAlignment="0" applyProtection="0"/>
    <xf numFmtId="169" fontId="5" fillId="0" borderId="0" applyFill="0" applyBorder="0" applyAlignment="0" applyProtection="0"/>
    <xf numFmtId="169" fontId="5" fillId="0" borderId="0" applyFill="0" applyBorder="0" applyAlignment="0" applyProtection="0"/>
    <xf numFmtId="169" fontId="5" fillId="0" borderId="0" applyFill="0" applyBorder="0" applyAlignment="0" applyProtection="0"/>
    <xf numFmtId="169" fontId="5" fillId="0" borderId="0" applyFill="0" applyBorder="0" applyAlignment="0" applyProtection="0"/>
    <xf numFmtId="169" fontId="5" fillId="0" borderId="0" applyFill="0" applyBorder="0" applyAlignment="0" applyProtection="0"/>
    <xf numFmtId="169" fontId="5" fillId="0" borderId="0" applyFill="0" applyBorder="0" applyAlignment="0" applyProtection="0"/>
    <xf numFmtId="169" fontId="5" fillId="0" borderId="0" applyFill="0" applyBorder="0" applyAlignment="0" applyProtection="0"/>
    <xf numFmtId="169" fontId="5" fillId="0" borderId="0" applyFill="0" applyBorder="0" applyAlignment="0" applyProtection="0"/>
    <xf numFmtId="43" fontId="18" fillId="0" borderId="0" applyFont="0" applyFill="0" applyBorder="0" applyAlignment="0" applyProtection="0"/>
    <xf numFmtId="170" fontId="5" fillId="0" borderId="0" applyFill="0" applyBorder="0" applyAlignment="0" applyProtection="0"/>
    <xf numFmtId="170" fontId="5" fillId="0" borderId="0" applyFill="0" applyBorder="0" applyAlignment="0" applyProtection="0"/>
    <xf numFmtId="170" fontId="5" fillId="0" borderId="0" applyFill="0" applyBorder="0" applyAlignment="0" applyProtection="0"/>
    <xf numFmtId="170" fontId="5" fillId="0" borderId="0" applyFill="0" applyBorder="0" applyAlignment="0" applyProtection="0"/>
    <xf numFmtId="170" fontId="5" fillId="0" borderId="0" applyFill="0" applyBorder="0" applyAlignment="0" applyProtection="0"/>
    <xf numFmtId="170" fontId="5" fillId="0" borderId="0" applyFill="0" applyBorder="0" applyAlignment="0" applyProtection="0"/>
    <xf numFmtId="170" fontId="5" fillId="0" borderId="0" applyFill="0" applyBorder="0" applyAlignment="0" applyProtection="0"/>
    <xf numFmtId="170" fontId="5" fillId="0" borderId="0" applyFill="0" applyBorder="0" applyAlignment="0" applyProtection="0"/>
    <xf numFmtId="170" fontId="5" fillId="0" borderId="0" applyFill="0" applyBorder="0" applyAlignment="0" applyProtection="0"/>
    <xf numFmtId="170" fontId="5" fillId="0" borderId="0" applyFill="0" applyBorder="0" applyAlignment="0" applyProtection="0"/>
    <xf numFmtId="43" fontId="15" fillId="0" borderId="0" applyFont="0" applyFill="0" applyBorder="0" applyAlignment="0" applyProtection="0"/>
    <xf numFmtId="170" fontId="5" fillId="0" borderId="0" applyFill="0" applyBorder="0" applyAlignment="0" applyProtection="0"/>
    <xf numFmtId="170" fontId="5" fillId="0" borderId="0" applyFill="0" applyBorder="0" applyAlignment="0" applyProtection="0"/>
    <xf numFmtId="170" fontId="5" fillId="0" borderId="0" applyFill="0" applyBorder="0" applyAlignment="0" applyProtection="0"/>
    <xf numFmtId="170" fontId="5" fillId="0" borderId="0" applyFill="0" applyBorder="0" applyAlignment="0" applyProtection="0"/>
    <xf numFmtId="170" fontId="5" fillId="0" borderId="0" applyFill="0" applyBorder="0" applyAlignment="0" applyProtection="0"/>
    <xf numFmtId="170" fontId="5" fillId="0" borderId="0" applyFill="0" applyBorder="0" applyAlignment="0" applyProtection="0"/>
    <xf numFmtId="170" fontId="5" fillId="0" borderId="0" applyFill="0" applyBorder="0" applyAlignment="0" applyProtection="0"/>
    <xf numFmtId="170" fontId="5" fillId="0" borderId="0" applyFill="0" applyBorder="0" applyAlignment="0" applyProtection="0"/>
    <xf numFmtId="170" fontId="5" fillId="0" borderId="0" applyFill="0" applyBorder="0" applyAlignment="0" applyProtection="0"/>
    <xf numFmtId="170" fontId="5" fillId="0" borderId="0" applyFill="0" applyBorder="0" applyAlignment="0" applyProtection="0"/>
    <xf numFmtId="170" fontId="5" fillId="0" borderId="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70" fontId="5" fillId="0" borderId="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70" fontId="5" fillId="0" borderId="0" applyFill="0" applyBorder="0" applyAlignment="0" applyProtection="0"/>
    <xf numFmtId="170" fontId="5" fillId="0" borderId="0" applyFill="0" applyBorder="0" applyAlignment="0" applyProtection="0"/>
    <xf numFmtId="170" fontId="5" fillId="0" borderId="0" applyFill="0" applyBorder="0" applyAlignment="0" applyProtection="0"/>
    <xf numFmtId="170" fontId="5" fillId="0" borderId="0" applyFill="0" applyBorder="0" applyAlignment="0" applyProtection="0"/>
    <xf numFmtId="170" fontId="5" fillId="0" borderId="0" applyFill="0" applyBorder="0" applyAlignment="0" applyProtection="0"/>
    <xf numFmtId="43" fontId="15" fillId="0" borderId="0" applyFont="0" applyFill="0" applyBorder="0" applyAlignment="0" applyProtection="0"/>
    <xf numFmtId="170" fontId="5" fillId="0" borderId="0" applyFill="0" applyBorder="0" applyAlignment="0" applyProtection="0"/>
    <xf numFmtId="170" fontId="5" fillId="0" borderId="0" applyFill="0" applyBorder="0" applyAlignment="0" applyProtection="0"/>
    <xf numFmtId="170" fontId="5" fillId="0" borderId="0" applyFill="0" applyBorder="0" applyAlignment="0" applyProtection="0"/>
    <xf numFmtId="170" fontId="5" fillId="0" borderId="0" applyFill="0" applyBorder="0" applyAlignment="0" applyProtection="0"/>
    <xf numFmtId="170" fontId="5" fillId="0" borderId="0" applyFill="0" applyBorder="0" applyAlignment="0" applyProtection="0"/>
    <xf numFmtId="170" fontId="5" fillId="0" borderId="0" applyFill="0" applyBorder="0" applyAlignment="0" applyProtection="0"/>
    <xf numFmtId="170" fontId="5" fillId="0" borderId="0" applyFill="0" applyBorder="0" applyAlignment="0" applyProtection="0"/>
    <xf numFmtId="170" fontId="5" fillId="0" borderId="0" applyFill="0" applyBorder="0" applyAlignment="0" applyProtection="0"/>
    <xf numFmtId="170" fontId="5" fillId="0" borderId="0" applyFill="0" applyBorder="0" applyAlignment="0" applyProtection="0"/>
    <xf numFmtId="170" fontId="5" fillId="0" borderId="0" applyFill="0" applyBorder="0" applyAlignment="0" applyProtection="0"/>
    <xf numFmtId="43" fontId="16" fillId="0" borderId="0" applyFont="0" applyFill="0" applyBorder="0" applyAlignment="0" applyProtection="0"/>
    <xf numFmtId="170" fontId="5" fillId="0" borderId="0" applyFill="0" applyBorder="0" applyAlignment="0" applyProtection="0"/>
    <xf numFmtId="170" fontId="5" fillId="0" borderId="0" applyFill="0" applyBorder="0" applyAlignment="0" applyProtection="0"/>
    <xf numFmtId="170" fontId="5" fillId="0" borderId="0" applyFill="0" applyBorder="0" applyAlignment="0" applyProtection="0"/>
    <xf numFmtId="170" fontId="5" fillId="0" borderId="0" applyFill="0" applyBorder="0" applyAlignment="0" applyProtection="0"/>
    <xf numFmtId="170" fontId="5" fillId="0" borderId="0" applyFill="0" applyBorder="0" applyAlignment="0" applyProtection="0"/>
    <xf numFmtId="170" fontId="5" fillId="0" borderId="0" applyFill="0" applyBorder="0" applyAlignment="0" applyProtection="0"/>
    <xf numFmtId="170" fontId="5" fillId="0" borderId="0" applyFill="0" applyBorder="0" applyAlignment="0" applyProtection="0"/>
    <xf numFmtId="170" fontId="5" fillId="0" borderId="0" applyFill="0" applyBorder="0" applyAlignment="0" applyProtection="0"/>
    <xf numFmtId="170" fontId="5" fillId="0" borderId="0" applyFill="0" applyBorder="0" applyAlignment="0" applyProtection="0"/>
    <xf numFmtId="170" fontId="5" fillId="0" borderId="0" applyFill="0" applyBorder="0" applyAlignment="0" applyProtection="0"/>
    <xf numFmtId="170" fontId="5" fillId="0" borderId="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170" fontId="5" fillId="0" borderId="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170" fontId="5" fillId="0" borderId="0" applyFill="0" applyBorder="0" applyAlignment="0" applyProtection="0"/>
    <xf numFmtId="170" fontId="5" fillId="0" borderId="0" applyFill="0" applyBorder="0" applyAlignment="0" applyProtection="0"/>
    <xf numFmtId="170" fontId="5" fillId="0" borderId="0" applyFill="0" applyBorder="0" applyAlignment="0" applyProtection="0"/>
    <xf numFmtId="170" fontId="5" fillId="0" borderId="0" applyFill="0" applyBorder="0" applyAlignment="0" applyProtection="0"/>
    <xf numFmtId="170" fontId="5" fillId="0" borderId="0" applyFill="0" applyBorder="0" applyAlignment="0" applyProtection="0"/>
    <xf numFmtId="43" fontId="17"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1" fontId="15" fillId="0" borderId="0" applyFont="0" applyFill="0" applyBorder="0" applyAlignment="0" applyProtection="0"/>
    <xf numFmtId="41" fontId="15" fillId="0" borderId="0" applyFont="0" applyFill="0" applyBorder="0" applyAlignment="0" applyProtection="0"/>
    <xf numFmtId="167" fontId="15" fillId="0" borderId="0" applyFont="0" applyFill="0" applyBorder="0" applyAlignment="0" applyProtection="0"/>
    <xf numFmtId="43" fontId="15" fillId="0" borderId="0" applyFont="0" applyFill="0" applyBorder="0" applyAlignment="0" applyProtection="0"/>
    <xf numFmtId="166" fontId="15" fillId="0" borderId="0" applyFont="0" applyFill="0" applyBorder="0" applyAlignment="0" applyProtection="0"/>
    <xf numFmtId="43" fontId="15" fillId="0" borderId="0" applyFont="0" applyFill="0" applyBorder="0" applyAlignment="0" applyProtection="0"/>
    <xf numFmtId="164" fontId="19" fillId="0" borderId="0" applyFont="0" applyFill="0" applyBorder="0" applyAlignment="0" applyProtection="0"/>
    <xf numFmtId="43" fontId="19" fillId="0" borderId="0" applyFont="0" applyFill="0" applyBorder="0" applyAlignment="0" applyProtection="0"/>
    <xf numFmtId="0" fontId="22" fillId="0" borderId="0"/>
    <xf numFmtId="166" fontId="15" fillId="0" borderId="0" applyFont="0" applyFill="0" applyBorder="0" applyAlignment="0" applyProtection="0"/>
    <xf numFmtId="41" fontId="15" fillId="0" borderId="0" applyFont="0" applyFill="0" applyBorder="0" applyAlignment="0" applyProtection="0"/>
    <xf numFmtId="41" fontId="15" fillId="0" borderId="0" applyFont="0" applyFill="0" applyBorder="0" applyAlignment="0" applyProtection="0"/>
    <xf numFmtId="41" fontId="15" fillId="0" borderId="0" applyFont="0" applyFill="0" applyBorder="0" applyAlignment="0" applyProtection="0"/>
    <xf numFmtId="41" fontId="15" fillId="0" borderId="0" applyFont="0" applyFill="0" applyBorder="0" applyAlignment="0" applyProtection="0"/>
    <xf numFmtId="41" fontId="15" fillId="0" borderId="0" applyFont="0" applyFill="0" applyBorder="0" applyAlignment="0" applyProtection="0"/>
    <xf numFmtId="41" fontId="15" fillId="0" borderId="0" applyFont="0" applyFill="0" applyBorder="0" applyAlignment="0" applyProtection="0"/>
    <xf numFmtId="43" fontId="15" fillId="0" borderId="0" applyFont="0" applyFill="0" applyBorder="0" applyAlignment="0" applyProtection="0"/>
    <xf numFmtId="43" fontId="39"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0" fontId="19" fillId="0" borderId="0" applyFont="0" applyFill="0" applyBorder="0" applyAlignment="0" applyProtection="0">
      <alignment vertical="center"/>
    </xf>
    <xf numFmtId="43" fontId="15" fillId="0" borderId="0" applyFont="0" applyFill="0" applyBorder="0" applyAlignment="0" applyProtection="0"/>
    <xf numFmtId="41" fontId="15" fillId="0" borderId="0" applyFont="0" applyFill="0" applyBorder="0" applyAlignment="0" applyProtection="0"/>
    <xf numFmtId="41" fontId="15" fillId="0" borderId="0" applyFont="0" applyFill="0" applyBorder="0" applyAlignment="0" applyProtection="0"/>
    <xf numFmtId="41" fontId="15" fillId="0" borderId="0" applyFont="0" applyFill="0" applyBorder="0" applyAlignment="0" applyProtection="0"/>
    <xf numFmtId="167" fontId="15" fillId="0" borderId="0" applyFont="0" applyFill="0" applyBorder="0" applyAlignment="0" applyProtection="0"/>
    <xf numFmtId="41" fontId="15" fillId="0" borderId="0" applyFont="0" applyFill="0" applyBorder="0" applyAlignment="0" applyProtection="0"/>
    <xf numFmtId="43" fontId="15" fillId="0" borderId="0" applyFont="0" applyFill="0" applyBorder="0" applyAlignment="0" applyProtection="0"/>
    <xf numFmtId="0" fontId="16" fillId="0" borderId="0" applyFont="0" applyFill="0" applyBorder="0" applyAlignment="0" applyProtection="0"/>
    <xf numFmtId="41" fontId="15" fillId="0" borderId="0" applyFont="0" applyFill="0" applyBorder="0" applyAlignment="0" applyProtection="0"/>
    <xf numFmtId="41" fontId="15" fillId="0" borderId="0" applyFont="0" applyFill="0" applyBorder="0" applyAlignment="0" applyProtection="0"/>
    <xf numFmtId="41" fontId="15" fillId="0" borderId="0" applyFont="0" applyFill="0" applyBorder="0" applyAlignment="0" applyProtection="0"/>
    <xf numFmtId="41" fontId="15" fillId="0" borderId="0" applyFont="0" applyFill="0" applyBorder="0" applyAlignment="0" applyProtection="0"/>
    <xf numFmtId="167" fontId="15" fillId="0" borderId="0" applyFont="0" applyFill="0" applyBorder="0" applyAlignment="0" applyProtection="0"/>
    <xf numFmtId="41" fontId="15" fillId="0" borderId="0" applyFont="0" applyFill="0" applyBorder="0" applyAlignment="0" applyProtection="0"/>
    <xf numFmtId="41" fontId="15" fillId="0" borderId="0" applyFont="0" applyFill="0" applyBorder="0" applyAlignment="0" applyProtection="0"/>
    <xf numFmtId="0" fontId="16"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70" fontId="5" fillId="0" borderId="0" applyFill="0" applyBorder="0" applyAlignment="0" applyProtection="0"/>
    <xf numFmtId="170" fontId="5" fillId="0" borderId="0" applyFill="0" applyBorder="0" applyAlignment="0" applyProtection="0"/>
    <xf numFmtId="170" fontId="5" fillId="0" borderId="0" applyFill="0" applyBorder="0" applyAlignment="0" applyProtection="0"/>
    <xf numFmtId="170" fontId="5" fillId="0" borderId="0" applyFill="0" applyBorder="0" applyAlignment="0" applyProtection="0"/>
    <xf numFmtId="170" fontId="5" fillId="0" borderId="0" applyFill="0" applyBorder="0" applyAlignment="0" applyProtection="0"/>
    <xf numFmtId="170" fontId="5" fillId="0" borderId="0" applyFill="0" applyBorder="0" applyAlignment="0" applyProtection="0"/>
    <xf numFmtId="170" fontId="5" fillId="0" borderId="0" applyFill="0" applyBorder="0" applyAlignment="0" applyProtection="0"/>
    <xf numFmtId="170" fontId="5" fillId="0" borderId="0" applyFill="0" applyBorder="0" applyAlignment="0" applyProtection="0"/>
    <xf numFmtId="170" fontId="5" fillId="0" borderId="0" applyFill="0" applyBorder="0" applyAlignment="0" applyProtection="0"/>
    <xf numFmtId="170" fontId="5" fillId="0" borderId="0" applyFill="0" applyBorder="0" applyAlignment="0" applyProtection="0"/>
    <xf numFmtId="170" fontId="5" fillId="0" borderId="0" applyFill="0" applyBorder="0" applyAlignment="0" applyProtection="0"/>
    <xf numFmtId="170" fontId="5" fillId="0" borderId="0" applyFill="0" applyBorder="0" applyAlignment="0" applyProtection="0"/>
    <xf numFmtId="170" fontId="5" fillId="0" borderId="0" applyFill="0" applyBorder="0" applyAlignment="0" applyProtection="0"/>
    <xf numFmtId="170" fontId="5" fillId="0" borderId="0" applyFill="0" applyBorder="0" applyAlignment="0" applyProtection="0"/>
    <xf numFmtId="170" fontId="5" fillId="0" borderId="0" applyFill="0" applyBorder="0" applyAlignment="0" applyProtection="0"/>
    <xf numFmtId="170" fontId="5" fillId="0" borderId="0" applyFill="0" applyBorder="0" applyAlignment="0" applyProtection="0"/>
    <xf numFmtId="170" fontId="5" fillId="0" borderId="0" applyFill="0" applyBorder="0" applyAlignment="0" applyProtection="0"/>
    <xf numFmtId="170" fontId="5" fillId="0" borderId="0" applyFill="0" applyBorder="0" applyAlignment="0" applyProtection="0"/>
    <xf numFmtId="170" fontId="5" fillId="0" borderId="0" applyFill="0" applyBorder="0" applyAlignment="0" applyProtection="0"/>
    <xf numFmtId="170" fontId="5" fillId="0" borderId="0" applyFill="0" applyBorder="0" applyAlignment="0" applyProtection="0"/>
    <xf numFmtId="170" fontId="5" fillId="0" borderId="0" applyFill="0" applyBorder="0" applyAlignment="0" applyProtection="0"/>
    <xf numFmtId="170" fontId="5" fillId="0" borderId="0" applyFill="0" applyBorder="0" applyAlignment="0" applyProtection="0"/>
    <xf numFmtId="170" fontId="5" fillId="0" borderId="0" applyFill="0" applyBorder="0" applyAlignment="0" applyProtection="0"/>
    <xf numFmtId="170" fontId="5" fillId="0" borderId="0" applyFill="0" applyBorder="0" applyAlignment="0" applyProtection="0"/>
    <xf numFmtId="170" fontId="5" fillId="0" borderId="0" applyFill="0" applyBorder="0" applyAlignment="0" applyProtection="0"/>
    <xf numFmtId="170" fontId="5" fillId="0" borderId="0" applyFill="0" applyBorder="0" applyAlignment="0" applyProtection="0"/>
    <xf numFmtId="170" fontId="5" fillId="0" borderId="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165" fontId="1" fillId="0" borderId="0" applyFont="0" applyFill="0" applyBorder="0" applyAlignment="0" applyProtection="0"/>
    <xf numFmtId="0" fontId="9" fillId="0" borderId="0" applyNumberFormat="0" applyFill="0" applyBorder="0" applyAlignment="0" applyProtection="0"/>
    <xf numFmtId="0" fontId="10" fillId="7" borderId="0" applyNumberFormat="0" applyBorder="0" applyAlignment="0" applyProtection="0"/>
    <xf numFmtId="0" fontId="23" fillId="0" borderId="3" applyNumberFormat="0" applyFill="0" applyAlignment="0" applyProtection="0"/>
    <xf numFmtId="0" fontId="24" fillId="0" borderId="4" applyNumberFormat="0" applyFill="0" applyAlignment="0" applyProtection="0"/>
    <xf numFmtId="0" fontId="25" fillId="0" borderId="5" applyNumberFormat="0" applyFill="0" applyAlignment="0" applyProtection="0"/>
    <xf numFmtId="0" fontId="25" fillId="0" borderId="0" applyNumberFormat="0" applyFill="0" applyBorder="0" applyAlignment="0" applyProtection="0"/>
    <xf numFmtId="0" fontId="11" fillId="8" borderId="1" applyNumberFormat="0" applyAlignment="0" applyProtection="0"/>
    <xf numFmtId="0" fontId="26" fillId="0" borderId="6" applyNumberFormat="0" applyFill="0" applyAlignment="0" applyProtection="0"/>
    <xf numFmtId="0" fontId="27" fillId="11" borderId="0" applyNumberFormat="0" applyBorder="0" applyAlignment="0" applyProtection="0"/>
    <xf numFmtId="0" fontId="15"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7"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5"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7" fillId="0" borderId="0"/>
    <xf numFmtId="0" fontId="16" fillId="0" borderId="0"/>
    <xf numFmtId="0" fontId="16"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5"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9"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6" fillId="0" borderId="0"/>
    <xf numFmtId="0" fontId="15" fillId="0" borderId="0"/>
    <xf numFmtId="0" fontId="15" fillId="0" borderId="0"/>
    <xf numFmtId="0" fontId="15" fillId="0" borderId="0"/>
    <xf numFmtId="0" fontId="15" fillId="0" borderId="0"/>
    <xf numFmtId="0" fontId="15" fillId="0" borderId="0"/>
    <xf numFmtId="0" fontId="15"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6" fillId="0" borderId="0"/>
    <xf numFmtId="0" fontId="15" fillId="0" borderId="0"/>
    <xf numFmtId="0" fontId="39" fillId="0" borderId="0"/>
    <xf numFmtId="0" fontId="1" fillId="0" borderId="0"/>
    <xf numFmtId="0" fontId="28"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8"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6" fillId="0" borderId="0"/>
    <xf numFmtId="0" fontId="17" fillId="0" borderId="0"/>
    <xf numFmtId="0" fontId="17" fillId="0" borderId="0"/>
    <xf numFmtId="0" fontId="16" fillId="0" borderId="0"/>
    <xf numFmtId="0" fontId="15" fillId="6" borderId="7" applyNumberFormat="0" applyFont="0" applyAlignment="0" applyProtection="0"/>
    <xf numFmtId="0" fontId="13" fillId="22" borderId="8" applyNumberFormat="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0" fontId="29" fillId="0" borderId="0" applyNumberFormat="0" applyFill="0" applyBorder="0" applyAlignment="0" applyProtection="0"/>
    <xf numFmtId="0" fontId="14" fillId="0" borderId="9" applyNumberFormat="0" applyFill="0" applyAlignment="0" applyProtection="0"/>
    <xf numFmtId="0" fontId="12" fillId="0" borderId="0" applyNumberFormat="0" applyFill="0" applyBorder="0" applyAlignment="0" applyProtection="0"/>
    <xf numFmtId="0" fontId="30" fillId="0" borderId="0"/>
  </cellStyleXfs>
  <cellXfs count="202">
    <xf numFmtId="0" fontId="0" fillId="0" borderId="0" xfId="0"/>
    <xf numFmtId="0" fontId="3" fillId="0" borderId="0" xfId="0" applyFont="1"/>
    <xf numFmtId="0" fontId="4" fillId="0" borderId="0" xfId="0" applyFont="1"/>
    <xf numFmtId="0" fontId="3" fillId="0" borderId="0" xfId="0" applyFont="1" applyAlignment="1">
      <alignment horizontal="center"/>
    </xf>
    <xf numFmtId="0" fontId="3" fillId="0" borderId="0" xfId="0" applyFont="1" applyAlignment="1">
      <alignment horizontal="center" vertical="center"/>
    </xf>
    <xf numFmtId="0" fontId="3" fillId="0" borderId="0" xfId="0" applyFont="1" applyAlignment="1">
      <alignment horizontal="left" vertical="center"/>
    </xf>
    <xf numFmtId="0" fontId="2" fillId="0" borderId="10" xfId="0" applyFont="1" applyBorder="1" applyAlignment="1">
      <alignment horizontal="left" vertical="center" wrapText="1"/>
    </xf>
    <xf numFmtId="0" fontId="2" fillId="0" borderId="0" xfId="0" applyFont="1" applyAlignment="1">
      <alignment horizontal="left" vertical="center" wrapText="1"/>
    </xf>
    <xf numFmtId="43" fontId="3" fillId="0" borderId="0" xfId="28" applyFont="1" applyAlignment="1">
      <alignment horizontal="center"/>
    </xf>
    <xf numFmtId="4" fontId="3" fillId="0" borderId="0" xfId="0" applyNumberFormat="1" applyFont="1" applyAlignment="1">
      <alignment horizontal="center"/>
    </xf>
    <xf numFmtId="0" fontId="31" fillId="0" borderId="0" xfId="0" applyFont="1" applyAlignment="1">
      <alignment horizontal="center" vertical="center"/>
    </xf>
    <xf numFmtId="0" fontId="31" fillId="0" borderId="0" xfId="0" applyFont="1"/>
    <xf numFmtId="0" fontId="31" fillId="0" borderId="0" xfId="0" applyFont="1" applyAlignment="1">
      <alignment horizontal="center"/>
    </xf>
    <xf numFmtId="43" fontId="32" fillId="0" borderId="0" xfId="28" applyFont="1" applyAlignment="1">
      <alignment horizontal="center"/>
    </xf>
    <xf numFmtId="4" fontId="32" fillId="0" borderId="0" xfId="0" applyNumberFormat="1" applyFont="1" applyAlignment="1">
      <alignment horizontal="center"/>
    </xf>
    <xf numFmtId="0" fontId="33" fillId="0" borderId="11" xfId="0" applyFont="1" applyBorder="1" applyAlignment="1">
      <alignment horizontal="center" vertical="center" wrapText="1"/>
    </xf>
    <xf numFmtId="0" fontId="33" fillId="0" borderId="12" xfId="0" applyFont="1" applyBorder="1" applyAlignment="1">
      <alignment horizontal="center" vertical="top"/>
    </xf>
    <xf numFmtId="0" fontId="33" fillId="0" borderId="12" xfId="0" applyFont="1" applyBorder="1" applyAlignment="1">
      <alignment horizontal="center"/>
    </xf>
    <xf numFmtId="43" fontId="33" fillId="0" borderId="12" xfId="28" applyFont="1" applyFill="1" applyBorder="1" applyAlignment="1">
      <alignment horizontal="center" wrapText="1"/>
    </xf>
    <xf numFmtId="4" fontId="33" fillId="0" borderId="13" xfId="0" applyNumberFormat="1" applyFont="1" applyBorder="1" applyAlignment="1">
      <alignment horizontal="center" wrapText="1"/>
    </xf>
    <xf numFmtId="0" fontId="31" fillId="0" borderId="12" xfId="0" applyFont="1" applyBorder="1" applyAlignment="1">
      <alignment horizontal="center" vertical="center"/>
    </xf>
    <xf numFmtId="0" fontId="32" fillId="0" borderId="12" xfId="0" applyFont="1" applyBorder="1"/>
    <xf numFmtId="0" fontId="31" fillId="0" borderId="12" xfId="0" applyFont="1" applyBorder="1" applyAlignment="1">
      <alignment horizontal="center"/>
    </xf>
    <xf numFmtId="43" fontId="31" fillId="0" borderId="12" xfId="28" applyFont="1" applyBorder="1" applyAlignment="1">
      <alignment horizontal="center"/>
    </xf>
    <xf numFmtId="4" fontId="31" fillId="0" borderId="13" xfId="0" applyNumberFormat="1" applyFont="1" applyBorder="1" applyAlignment="1">
      <alignment horizontal="center"/>
    </xf>
    <xf numFmtId="0" fontId="31" fillId="0" borderId="10" xfId="0" applyFont="1" applyBorder="1" applyAlignment="1">
      <alignment horizontal="center" vertical="center"/>
    </xf>
    <xf numFmtId="0" fontId="34" fillId="0" borderId="10" xfId="0" applyFont="1" applyBorder="1" applyAlignment="1">
      <alignment horizontal="left" vertical="top" wrapText="1"/>
    </xf>
    <xf numFmtId="0" fontId="31" fillId="0" borderId="10" xfId="0" applyFont="1" applyBorder="1" applyAlignment="1">
      <alignment horizontal="center"/>
    </xf>
    <xf numFmtId="171" fontId="31" fillId="0" borderId="10" xfId="314" applyNumberFormat="1" applyFont="1" applyBorder="1" applyAlignment="1">
      <alignment horizontal="center"/>
    </xf>
    <xf numFmtId="171" fontId="31" fillId="0" borderId="14" xfId="314" applyNumberFormat="1" applyFont="1" applyBorder="1" applyAlignment="1">
      <alignment horizontal="center"/>
    </xf>
    <xf numFmtId="0" fontId="31" fillId="0" borderId="10" xfId="0" applyFont="1" applyBorder="1" applyAlignment="1">
      <alignment horizontal="left" vertical="top"/>
    </xf>
    <xf numFmtId="0" fontId="31" fillId="0" borderId="10" xfId="0" applyFont="1" applyBorder="1" applyAlignment="1">
      <alignment horizontal="center" vertical="top"/>
    </xf>
    <xf numFmtId="0" fontId="31" fillId="0" borderId="0" xfId="0" applyFont="1" applyAlignment="1">
      <alignment horizontal="center" vertical="top"/>
    </xf>
    <xf numFmtId="171" fontId="31" fillId="0" borderId="10" xfId="314" applyNumberFormat="1" applyFont="1" applyBorder="1" applyAlignment="1">
      <alignment horizontal="center" vertical="top"/>
    </xf>
    <xf numFmtId="171" fontId="31" fillId="0" borderId="14" xfId="314" applyNumberFormat="1" applyFont="1" applyBorder="1" applyAlignment="1">
      <alignment horizontal="center" vertical="top"/>
    </xf>
    <xf numFmtId="0" fontId="31" fillId="0" borderId="10" xfId="0" applyFont="1" applyBorder="1" applyAlignment="1">
      <alignment horizontal="left" vertical="top" wrapText="1"/>
    </xf>
    <xf numFmtId="0" fontId="31" fillId="0" borderId="10" xfId="0" quotePrefix="1" applyFont="1" applyBorder="1" applyAlignment="1">
      <alignment horizontal="left" vertical="top"/>
    </xf>
    <xf numFmtId="3" fontId="31" fillId="0" borderId="10" xfId="0" applyNumberFormat="1" applyFont="1" applyBorder="1" applyAlignment="1">
      <alignment horizontal="center" vertical="top"/>
    </xf>
    <xf numFmtId="0" fontId="31" fillId="0" borderId="10" xfId="0" quotePrefix="1" applyFont="1" applyBorder="1" applyAlignment="1">
      <alignment horizontal="left" vertical="top" wrapText="1"/>
    </xf>
    <xf numFmtId="171" fontId="31" fillId="0" borderId="10" xfId="314" applyNumberFormat="1" applyFont="1" applyFill="1" applyBorder="1" applyAlignment="1">
      <alignment horizontal="center" vertical="top"/>
    </xf>
    <xf numFmtId="0" fontId="31" fillId="0" borderId="10" xfId="0" applyFont="1" applyBorder="1" applyAlignment="1">
      <alignment horizontal="center" vertical="top" wrapText="1"/>
    </xf>
    <xf numFmtId="0" fontId="31" fillId="0" borderId="14" xfId="0" applyFont="1" applyBorder="1" applyAlignment="1">
      <alignment horizontal="center" vertical="top"/>
    </xf>
    <xf numFmtId="171" fontId="31" fillId="0" borderId="10" xfId="314" applyNumberFormat="1" applyFont="1" applyBorder="1" applyAlignment="1">
      <alignment horizontal="center" vertical="top" wrapText="1"/>
    </xf>
    <xf numFmtId="0" fontId="33" fillId="0" borderId="15" xfId="0" applyFont="1" applyBorder="1" applyAlignment="1">
      <alignment horizontal="center"/>
    </xf>
    <xf numFmtId="171" fontId="33" fillId="0" borderId="16" xfId="314" applyNumberFormat="1" applyFont="1" applyFill="1" applyBorder="1" applyAlignment="1">
      <alignment horizontal="center"/>
    </xf>
    <xf numFmtId="43" fontId="35" fillId="0" borderId="0" xfId="28" applyFont="1" applyAlignment="1">
      <alignment horizontal="center"/>
    </xf>
    <xf numFmtId="4" fontId="35" fillId="0" borderId="0" xfId="0" applyNumberFormat="1" applyFont="1" applyAlignment="1">
      <alignment horizontal="center"/>
    </xf>
    <xf numFmtId="3" fontId="31" fillId="0" borderId="0" xfId="0" applyNumberFormat="1" applyFont="1"/>
    <xf numFmtId="4" fontId="31" fillId="0" borderId="0" xfId="0" applyNumberFormat="1" applyFont="1"/>
    <xf numFmtId="0" fontId="33" fillId="0" borderId="12" xfId="0" applyFont="1" applyBorder="1" applyAlignment="1">
      <alignment horizontal="center" vertical="center"/>
    </xf>
    <xf numFmtId="4" fontId="33" fillId="0" borderId="12" xfId="0" applyNumberFormat="1" applyFont="1" applyBorder="1" applyAlignment="1">
      <alignment horizontal="center" vertical="center" wrapText="1"/>
    </xf>
    <xf numFmtId="4" fontId="33" fillId="0" borderId="13" xfId="0" applyNumberFormat="1" applyFont="1" applyBorder="1" applyAlignment="1">
      <alignment horizontal="center" vertical="center" wrapText="1"/>
    </xf>
    <xf numFmtId="0" fontId="31" fillId="0" borderId="11" xfId="0" applyFont="1" applyBorder="1" applyAlignment="1">
      <alignment horizontal="center" vertical="center"/>
    </xf>
    <xf numFmtId="3" fontId="33" fillId="0" borderId="12" xfId="0" applyNumberFormat="1" applyFont="1" applyBorder="1" applyAlignment="1">
      <alignment horizontal="center" vertical="center"/>
    </xf>
    <xf numFmtId="4" fontId="33" fillId="0" borderId="13" xfId="0" applyNumberFormat="1" applyFont="1" applyBorder="1" applyAlignment="1">
      <alignment horizontal="center" vertical="center"/>
    </xf>
    <xf numFmtId="0" fontId="31" fillId="0" borderId="17" xfId="0" applyFont="1" applyBorder="1" applyAlignment="1">
      <alignment horizontal="center" vertical="center"/>
    </xf>
    <xf numFmtId="171" fontId="33" fillId="0" borderId="10" xfId="314" applyNumberFormat="1" applyFont="1" applyBorder="1" applyAlignment="1">
      <alignment horizontal="center" vertical="top"/>
    </xf>
    <xf numFmtId="171" fontId="33" fillId="0" borderId="14" xfId="314" applyNumberFormat="1" applyFont="1" applyFill="1" applyBorder="1" applyAlignment="1">
      <alignment horizontal="center" vertical="top"/>
    </xf>
    <xf numFmtId="171" fontId="31" fillId="0" borderId="14" xfId="314" applyNumberFormat="1" applyFont="1" applyFill="1" applyBorder="1" applyAlignment="1">
      <alignment horizontal="center" vertical="top"/>
    </xf>
    <xf numFmtId="0" fontId="31" fillId="0" borderId="17" xfId="0" quotePrefix="1" applyFont="1" applyBorder="1" applyAlignment="1">
      <alignment horizontal="center" vertical="center"/>
    </xf>
    <xf numFmtId="0" fontId="33" fillId="0" borderId="15" xfId="0" applyFont="1" applyBorder="1" applyAlignment="1">
      <alignment horizontal="left" vertical="top"/>
    </xf>
    <xf numFmtId="171" fontId="33" fillId="0" borderId="16" xfId="314" applyNumberFormat="1" applyFont="1" applyFill="1" applyBorder="1" applyAlignment="1">
      <alignment horizontal="left" vertical="top"/>
    </xf>
    <xf numFmtId="0" fontId="35" fillId="0" borderId="0" xfId="0" applyFont="1" applyAlignment="1">
      <alignment horizontal="center" vertical="center"/>
    </xf>
    <xf numFmtId="0" fontId="35" fillId="0" borderId="0" xfId="0" applyFont="1"/>
    <xf numFmtId="0" fontId="35" fillId="0" borderId="0" xfId="0" applyFont="1" applyAlignment="1">
      <alignment horizontal="center"/>
    </xf>
    <xf numFmtId="0" fontId="31" fillId="0" borderId="0" xfId="0" applyFont="1" applyAlignment="1">
      <alignment vertical="center"/>
    </xf>
    <xf numFmtId="3" fontId="31" fillId="0" borderId="0" xfId="0" applyNumberFormat="1" applyFont="1" applyAlignment="1">
      <alignment vertical="center"/>
    </xf>
    <xf numFmtId="4" fontId="31" fillId="0" borderId="0" xfId="0" applyNumberFormat="1" applyFont="1" applyAlignment="1">
      <alignment vertical="center"/>
    </xf>
    <xf numFmtId="0" fontId="33" fillId="0" borderId="18" xfId="0" applyFont="1" applyBorder="1" applyAlignment="1">
      <alignment horizontal="center" vertical="center" wrapText="1"/>
    </xf>
    <xf numFmtId="0" fontId="33" fillId="0" borderId="19" xfId="0" applyFont="1" applyBorder="1" applyAlignment="1">
      <alignment horizontal="center" vertical="center"/>
    </xf>
    <xf numFmtId="4" fontId="33" fillId="0" borderId="19" xfId="0" applyNumberFormat="1" applyFont="1" applyBorder="1" applyAlignment="1">
      <alignment horizontal="center" vertical="center" wrapText="1"/>
    </xf>
    <xf numFmtId="4" fontId="33" fillId="0" borderId="16" xfId="0" applyNumberFormat="1" applyFont="1" applyBorder="1" applyAlignment="1">
      <alignment horizontal="center" vertical="center" wrapText="1"/>
    </xf>
    <xf numFmtId="0" fontId="31" fillId="0" borderId="10" xfId="0" applyFont="1" applyBorder="1" applyAlignment="1">
      <alignment vertical="top"/>
    </xf>
    <xf numFmtId="171" fontId="31" fillId="0" borderId="10" xfId="0" applyNumberFormat="1" applyFont="1" applyBorder="1" applyAlignment="1">
      <alignment vertical="top"/>
    </xf>
    <xf numFmtId="171" fontId="31" fillId="0" borderId="14" xfId="0" applyNumberFormat="1" applyFont="1" applyBorder="1" applyAlignment="1">
      <alignment vertical="top"/>
    </xf>
    <xf numFmtId="2" fontId="31" fillId="0" borderId="17" xfId="0" applyNumberFormat="1" applyFont="1" applyBorder="1" applyAlignment="1">
      <alignment horizontal="center" vertical="center"/>
    </xf>
    <xf numFmtId="0" fontId="31" fillId="0" borderId="10" xfId="0" applyFont="1" applyBorder="1" applyAlignment="1">
      <alignment vertical="top" wrapText="1"/>
    </xf>
    <xf numFmtId="0" fontId="33" fillId="0" borderId="15" xfId="0" applyFont="1" applyBorder="1" applyAlignment="1">
      <alignment vertical="center"/>
    </xf>
    <xf numFmtId="171" fontId="33" fillId="0" borderId="16" xfId="0" applyNumberFormat="1" applyFont="1" applyBorder="1" applyAlignment="1">
      <alignment vertical="center"/>
    </xf>
    <xf numFmtId="171" fontId="33" fillId="0" borderId="16" xfId="0" applyNumberFormat="1" applyFont="1" applyBorder="1" applyAlignment="1">
      <alignment vertical="top"/>
    </xf>
    <xf numFmtId="3" fontId="31" fillId="0" borderId="10" xfId="0" applyNumberFormat="1" applyFont="1" applyBorder="1" applyAlignment="1">
      <alignment horizontal="left" vertical="top"/>
    </xf>
    <xf numFmtId="3" fontId="31" fillId="0" borderId="14" xfId="0" applyNumberFormat="1" applyFont="1" applyBorder="1" applyAlignment="1">
      <alignment horizontal="left" vertical="top"/>
    </xf>
    <xf numFmtId="0" fontId="33" fillId="0" borderId="19" xfId="0" applyFont="1" applyBorder="1" applyAlignment="1">
      <alignment horizontal="center" vertical="top"/>
    </xf>
    <xf numFmtId="4" fontId="33" fillId="0" borderId="19" xfId="0" applyNumberFormat="1" applyFont="1" applyBorder="1" applyAlignment="1">
      <alignment horizontal="center" vertical="top" wrapText="1"/>
    </xf>
    <xf numFmtId="4" fontId="33" fillId="0" borderId="16" xfId="0" applyNumberFormat="1" applyFont="1" applyBorder="1" applyAlignment="1">
      <alignment horizontal="center" vertical="top" wrapText="1"/>
    </xf>
    <xf numFmtId="0" fontId="32" fillId="0" borderId="10" xfId="0" applyFont="1" applyBorder="1"/>
    <xf numFmtId="0" fontId="31" fillId="0" borderId="10" xfId="0" applyFont="1" applyBorder="1"/>
    <xf numFmtId="3" fontId="33" fillId="0" borderId="10" xfId="0" applyNumberFormat="1" applyFont="1" applyBorder="1"/>
    <xf numFmtId="3" fontId="33" fillId="0" borderId="14" xfId="0" applyNumberFormat="1" applyFont="1" applyBorder="1"/>
    <xf numFmtId="171" fontId="31" fillId="0" borderId="10" xfId="0" applyNumberFormat="1" applyFont="1" applyBorder="1" applyAlignment="1">
      <alignment horizontal="center" vertical="top"/>
    </xf>
    <xf numFmtId="171" fontId="31" fillId="0" borderId="14" xfId="0" applyNumberFormat="1" applyFont="1" applyBorder="1" applyAlignment="1">
      <alignment horizontal="center" vertical="top"/>
    </xf>
    <xf numFmtId="0" fontId="31" fillId="0" borderId="15" xfId="0" applyFont="1" applyBorder="1" applyAlignment="1">
      <alignment horizontal="center"/>
    </xf>
    <xf numFmtId="171" fontId="33" fillId="0" borderId="16" xfId="0" applyNumberFormat="1" applyFont="1" applyBorder="1" applyAlignment="1">
      <alignment horizontal="center"/>
    </xf>
    <xf numFmtId="0" fontId="31" fillId="0" borderId="0" xfId="0" applyFont="1" applyAlignment="1">
      <alignment vertical="top"/>
    </xf>
    <xf numFmtId="0" fontId="32" fillId="0" borderId="10" xfId="0" applyFont="1" applyBorder="1" applyAlignment="1">
      <alignment vertical="top"/>
    </xf>
    <xf numFmtId="0" fontId="33" fillId="0" borderId="0" xfId="0" applyFont="1" applyAlignment="1">
      <alignment horizontal="right"/>
    </xf>
    <xf numFmtId="3" fontId="31" fillId="0" borderId="0" xfId="28" applyNumberFormat="1" applyFont="1" applyFill="1"/>
    <xf numFmtId="0" fontId="31" fillId="0" borderId="10" xfId="0" applyFont="1" applyBorder="1" applyAlignment="1">
      <alignment horizontal="left"/>
    </xf>
    <xf numFmtId="3" fontId="31" fillId="0" borderId="10" xfId="28" applyNumberFormat="1" applyFont="1" applyFill="1" applyBorder="1" applyAlignment="1">
      <alignment horizontal="center"/>
    </xf>
    <xf numFmtId="43" fontId="31" fillId="0" borderId="10" xfId="28" applyFont="1" applyFill="1" applyBorder="1"/>
    <xf numFmtId="3" fontId="31" fillId="0" borderId="14" xfId="0" applyNumberFormat="1" applyFont="1" applyBorder="1"/>
    <xf numFmtId="3" fontId="31" fillId="0" borderId="10" xfId="28" applyNumberFormat="1" applyFont="1" applyFill="1" applyBorder="1" applyAlignment="1">
      <alignment horizontal="center" vertical="top"/>
    </xf>
    <xf numFmtId="171" fontId="31" fillId="0" borderId="10" xfId="28" applyNumberFormat="1" applyFont="1" applyFill="1" applyBorder="1" applyAlignment="1">
      <alignment vertical="top"/>
    </xf>
    <xf numFmtId="0" fontId="34" fillId="0" borderId="10" xfId="0" applyFont="1" applyBorder="1" applyAlignment="1">
      <alignment vertical="top" wrapText="1"/>
    </xf>
    <xf numFmtId="3" fontId="31" fillId="0" borderId="10" xfId="28" applyNumberFormat="1" applyFont="1" applyFill="1" applyBorder="1" applyAlignment="1">
      <alignment vertical="top"/>
    </xf>
    <xf numFmtId="0" fontId="31" fillId="0" borderId="10" xfId="0" applyFont="1" applyBorder="1" applyAlignment="1">
      <alignment wrapText="1"/>
    </xf>
    <xf numFmtId="3" fontId="31" fillId="0" borderId="15" xfId="28" applyNumberFormat="1" applyFont="1" applyFill="1" applyBorder="1" applyAlignment="1">
      <alignment vertical="top"/>
    </xf>
    <xf numFmtId="0" fontId="31" fillId="0" borderId="15" xfId="0" applyFont="1" applyBorder="1" applyAlignment="1">
      <alignment horizontal="center" vertical="top"/>
    </xf>
    <xf numFmtId="3" fontId="31" fillId="0" borderId="10" xfId="0" applyNumberFormat="1" applyFont="1" applyBorder="1"/>
    <xf numFmtId="4" fontId="33" fillId="0" borderId="12" xfId="0" applyNumberFormat="1" applyFont="1" applyBorder="1" applyAlignment="1">
      <alignment horizontal="center" vertical="top" wrapText="1"/>
    </xf>
    <xf numFmtId="4" fontId="33" fillId="0" borderId="13" xfId="0" applyNumberFormat="1" applyFont="1" applyBorder="1" applyAlignment="1">
      <alignment horizontal="center" vertical="top" wrapText="1"/>
    </xf>
    <xf numFmtId="0" fontId="31" fillId="0" borderId="12" xfId="0" applyFont="1" applyBorder="1"/>
    <xf numFmtId="3" fontId="37" fillId="0" borderId="10" xfId="0" applyNumberFormat="1" applyFont="1" applyBorder="1" applyAlignment="1">
      <alignment horizontal="center" vertical="top"/>
    </xf>
    <xf numFmtId="0" fontId="37" fillId="0" borderId="10" xfId="0" applyFont="1" applyBorder="1" applyAlignment="1">
      <alignment horizontal="center" vertical="top"/>
    </xf>
    <xf numFmtId="171" fontId="37" fillId="0" borderId="10" xfId="0" applyNumberFormat="1" applyFont="1" applyBorder="1" applyAlignment="1">
      <alignment horizontal="center" vertical="top"/>
    </xf>
    <xf numFmtId="0" fontId="31" fillId="0" borderId="20" xfId="0" applyFont="1" applyBorder="1"/>
    <xf numFmtId="0" fontId="31" fillId="0" borderId="20" xfId="0" applyFont="1" applyBorder="1" applyAlignment="1">
      <alignment horizontal="center" vertical="top"/>
    </xf>
    <xf numFmtId="171" fontId="31" fillId="0" borderId="20" xfId="0" applyNumberFormat="1" applyFont="1" applyBorder="1" applyAlignment="1">
      <alignment horizontal="center" vertical="top"/>
    </xf>
    <xf numFmtId="171" fontId="31" fillId="0" borderId="14" xfId="28" applyNumberFormat="1" applyFont="1" applyBorder="1" applyAlignment="1">
      <alignment horizontal="center" vertical="top"/>
    </xf>
    <xf numFmtId="171" fontId="31" fillId="0" borderId="16" xfId="0" applyNumberFormat="1" applyFont="1" applyBorder="1" applyAlignment="1">
      <alignment horizontal="center" vertical="top"/>
    </xf>
    <xf numFmtId="171" fontId="33" fillId="0" borderId="16" xfId="28" applyNumberFormat="1" applyFont="1" applyFill="1" applyBorder="1" applyAlignment="1">
      <alignment horizontal="center" vertical="top"/>
    </xf>
    <xf numFmtId="3" fontId="31" fillId="0" borderId="12" xfId="0" applyNumberFormat="1" applyFont="1" applyBorder="1"/>
    <xf numFmtId="3" fontId="31" fillId="0" borderId="13" xfId="0" applyNumberFormat="1" applyFont="1" applyBorder="1"/>
    <xf numFmtId="0" fontId="31" fillId="0" borderId="17" xfId="0" applyFont="1" applyBorder="1" applyAlignment="1">
      <alignment horizontal="center" vertical="top"/>
    </xf>
    <xf numFmtId="0" fontId="32" fillId="0" borderId="10" xfId="0" applyFont="1" applyBorder="1" applyAlignment="1">
      <alignment vertical="top" wrapText="1"/>
    </xf>
    <xf numFmtId="2" fontId="31" fillId="0" borderId="17" xfId="0" applyNumberFormat="1" applyFont="1" applyBorder="1" applyAlignment="1">
      <alignment horizontal="center" vertical="top"/>
    </xf>
    <xf numFmtId="0" fontId="31" fillId="0" borderId="15" xfId="0" applyFont="1" applyBorder="1" applyAlignment="1">
      <alignment vertical="top"/>
    </xf>
    <xf numFmtId="171" fontId="31" fillId="0" borderId="16" xfId="0" applyNumberFormat="1" applyFont="1" applyBorder="1" applyAlignment="1">
      <alignment vertical="top"/>
    </xf>
    <xf numFmtId="171" fontId="33" fillId="0" borderId="16" xfId="28" applyNumberFormat="1" applyFont="1" applyFill="1" applyBorder="1" applyAlignment="1">
      <alignment vertical="top"/>
    </xf>
    <xf numFmtId="0" fontId="31" fillId="0" borderId="20" xfId="0" applyFont="1" applyBorder="1" applyAlignment="1">
      <alignment vertical="top"/>
    </xf>
    <xf numFmtId="171" fontId="31" fillId="0" borderId="14" xfId="28" applyNumberFormat="1" applyFont="1" applyFill="1" applyBorder="1" applyAlignment="1">
      <alignment horizontal="center" vertical="top"/>
    </xf>
    <xf numFmtId="2" fontId="31" fillId="0" borderId="10" xfId="0" applyNumberFormat="1" applyFont="1" applyBorder="1" applyAlignment="1">
      <alignment horizontal="center" vertical="top"/>
    </xf>
    <xf numFmtId="0" fontId="31" fillId="0" borderId="10" xfId="0" quotePrefix="1" applyFont="1" applyBorder="1" applyAlignment="1">
      <alignment horizontal="center" vertical="top"/>
    </xf>
    <xf numFmtId="0" fontId="31" fillId="0" borderId="17" xfId="0" quotePrefix="1" applyFont="1" applyBorder="1" applyAlignment="1">
      <alignment horizontal="center" vertical="top"/>
    </xf>
    <xf numFmtId="0" fontId="33" fillId="0" borderId="11" xfId="0" applyFont="1" applyBorder="1" applyAlignment="1">
      <alignment horizontal="center" wrapText="1"/>
    </xf>
    <xf numFmtId="0" fontId="31" fillId="0" borderId="11" xfId="0" applyFont="1" applyBorder="1" applyAlignment="1">
      <alignment horizontal="center"/>
    </xf>
    <xf numFmtId="0" fontId="31" fillId="0" borderId="17" xfId="0" quotePrefix="1" applyFont="1" applyBorder="1" applyAlignment="1">
      <alignment horizontal="left"/>
    </xf>
    <xf numFmtId="171" fontId="33" fillId="0" borderId="12" xfId="0" applyNumberFormat="1" applyFont="1" applyBorder="1" applyAlignment="1">
      <alignment vertical="center"/>
    </xf>
    <xf numFmtId="0" fontId="31" fillId="0" borderId="17" xfId="0" applyFont="1" applyBorder="1" applyAlignment="1">
      <alignment horizontal="center"/>
    </xf>
    <xf numFmtId="171" fontId="33" fillId="0" borderId="10" xfId="0" applyNumberFormat="1" applyFont="1" applyBorder="1" applyAlignment="1">
      <alignment vertical="center"/>
    </xf>
    <xf numFmtId="0" fontId="31" fillId="0" borderId="13" xfId="0" applyFont="1" applyBorder="1"/>
    <xf numFmtId="4" fontId="31" fillId="0" borderId="10" xfId="28" applyNumberFormat="1" applyFont="1" applyFill="1" applyBorder="1"/>
    <xf numFmtId="0" fontId="33" fillId="0" borderId="17" xfId="0" applyFont="1" applyBorder="1" applyAlignment="1">
      <alignment horizontal="center"/>
    </xf>
    <xf numFmtId="0" fontId="32" fillId="0" borderId="14" xfId="0" applyFont="1" applyBorder="1" applyAlignment="1">
      <alignment horizontal="left"/>
    </xf>
    <xf numFmtId="4" fontId="33" fillId="0" borderId="20" xfId="28" applyNumberFormat="1" applyFont="1" applyBorder="1"/>
    <xf numFmtId="0" fontId="31" fillId="0" borderId="14" xfId="0" applyFont="1" applyBorder="1"/>
    <xf numFmtId="4" fontId="31" fillId="0" borderId="10" xfId="28" applyNumberFormat="1" applyFont="1" applyBorder="1"/>
    <xf numFmtId="0" fontId="31" fillId="0" borderId="14" xfId="0" quotePrefix="1" applyFont="1" applyBorder="1" applyAlignment="1">
      <alignment horizontal="left"/>
    </xf>
    <xf numFmtId="0" fontId="32" fillId="0" borderId="14" xfId="0" applyFont="1" applyBorder="1" applyAlignment="1">
      <alignment horizontal="right"/>
    </xf>
    <xf numFmtId="4" fontId="33" fillId="0" borderId="10" xfId="28" applyNumberFormat="1" applyFont="1" applyBorder="1"/>
    <xf numFmtId="4" fontId="33" fillId="0" borderId="12" xfId="0" applyNumberFormat="1" applyFont="1" applyBorder="1" applyAlignment="1">
      <alignment horizontal="right"/>
    </xf>
    <xf numFmtId="4" fontId="31" fillId="0" borderId="10" xfId="0" applyNumberFormat="1" applyFont="1" applyBorder="1"/>
    <xf numFmtId="0" fontId="33" fillId="0" borderId="17" xfId="0" applyFont="1" applyBorder="1"/>
    <xf numFmtId="0" fontId="31" fillId="0" borderId="21" xfId="0" applyFont="1" applyBorder="1"/>
    <xf numFmtId="0" fontId="33" fillId="0" borderId="22" xfId="0" applyFont="1" applyBorder="1" applyAlignment="1">
      <alignment vertical="center"/>
    </xf>
    <xf numFmtId="4" fontId="33" fillId="24" borderId="20" xfId="28" applyNumberFormat="1" applyFont="1" applyFill="1" applyBorder="1" applyAlignment="1">
      <alignment vertical="center"/>
    </xf>
    <xf numFmtId="0" fontId="33" fillId="0" borderId="19" xfId="0" applyFont="1" applyBorder="1" applyAlignment="1">
      <alignment horizontal="center" vertical="top" wrapText="1"/>
    </xf>
    <xf numFmtId="0" fontId="33" fillId="0" borderId="0" xfId="0" applyFont="1" applyAlignment="1">
      <alignment horizontal="left" vertical="center"/>
    </xf>
    <xf numFmtId="0" fontId="33" fillId="0" borderId="0" xfId="0" applyFont="1" applyAlignment="1">
      <alignment horizontal="center"/>
    </xf>
    <xf numFmtId="171" fontId="33" fillId="0" borderId="0" xfId="314" applyNumberFormat="1" applyFont="1" applyFill="1" applyBorder="1" applyAlignment="1">
      <alignment horizontal="center"/>
    </xf>
    <xf numFmtId="0" fontId="33" fillId="0" borderId="0" xfId="0" applyFont="1" applyAlignment="1">
      <alignment horizontal="left" vertical="top"/>
    </xf>
    <xf numFmtId="171" fontId="33" fillId="0" borderId="0" xfId="314" applyNumberFormat="1" applyFont="1" applyFill="1" applyBorder="1" applyAlignment="1">
      <alignment horizontal="left" vertical="top"/>
    </xf>
    <xf numFmtId="171" fontId="33" fillId="0" borderId="0" xfId="0" applyNumberFormat="1" applyFont="1" applyAlignment="1">
      <alignment horizontal="center"/>
    </xf>
    <xf numFmtId="3" fontId="31" fillId="0" borderId="0" xfId="28" applyNumberFormat="1" applyFont="1" applyFill="1" applyBorder="1" applyAlignment="1">
      <alignment vertical="top"/>
    </xf>
    <xf numFmtId="171" fontId="33" fillId="0" borderId="0" xfId="0" applyNumberFormat="1" applyFont="1" applyAlignment="1">
      <alignment vertical="top"/>
    </xf>
    <xf numFmtId="171" fontId="31" fillId="0" borderId="0" xfId="0" applyNumberFormat="1" applyFont="1" applyAlignment="1">
      <alignment horizontal="center" vertical="top"/>
    </xf>
    <xf numFmtId="171" fontId="33" fillId="0" borderId="0" xfId="28" applyNumberFormat="1" applyFont="1" applyFill="1" applyBorder="1" applyAlignment="1">
      <alignment horizontal="center" vertical="top"/>
    </xf>
    <xf numFmtId="171" fontId="31" fillId="0" borderId="0" xfId="0" applyNumberFormat="1" applyFont="1" applyAlignment="1">
      <alignment vertical="top"/>
    </xf>
    <xf numFmtId="171" fontId="33" fillId="0" borderId="0" xfId="28" applyNumberFormat="1" applyFont="1" applyFill="1" applyBorder="1" applyAlignment="1">
      <alignment vertical="top"/>
    </xf>
    <xf numFmtId="172" fontId="3" fillId="0" borderId="0" xfId="0" applyNumberFormat="1" applyFont="1"/>
    <xf numFmtId="4" fontId="38" fillId="0" borderId="0" xfId="0" applyNumberFormat="1" applyFont="1"/>
    <xf numFmtId="0" fontId="32" fillId="0" borderId="0" xfId="0" applyFont="1" applyAlignment="1">
      <alignment horizontal="left" vertical="top"/>
    </xf>
    <xf numFmtId="0" fontId="33" fillId="0" borderId="0" xfId="0" applyFont="1" applyAlignment="1">
      <alignment vertical="center"/>
    </xf>
    <xf numFmtId="171" fontId="33" fillId="0" borderId="0" xfId="0" applyNumberFormat="1" applyFont="1" applyAlignment="1">
      <alignment vertical="center"/>
    </xf>
    <xf numFmtId="0" fontId="31" fillId="0" borderId="0" xfId="0" applyFont="1" applyAlignment="1">
      <alignment horizontal="left" vertical="top"/>
    </xf>
    <xf numFmtId="171" fontId="33" fillId="0" borderId="0" xfId="0" applyNumberFormat="1" applyFont="1" applyAlignment="1">
      <alignment horizontal="left" vertical="top"/>
    </xf>
    <xf numFmtId="2" fontId="31" fillId="0" borderId="17" xfId="0" quotePrefix="1" applyNumberFormat="1" applyFont="1" applyBorder="1" applyAlignment="1">
      <alignment horizontal="center" vertical="top"/>
    </xf>
    <xf numFmtId="0" fontId="31" fillId="0" borderId="0" xfId="0" applyFont="1" applyAlignment="1">
      <alignment horizontal="left"/>
    </xf>
    <xf numFmtId="0" fontId="33" fillId="0" borderId="10" xfId="0" applyFont="1" applyBorder="1" applyAlignment="1">
      <alignment horizontal="center" vertical="top" wrapText="1"/>
    </xf>
    <xf numFmtId="2" fontId="31" fillId="0" borderId="17" xfId="0" quotePrefix="1" applyNumberFormat="1" applyFont="1" applyBorder="1" applyAlignment="1">
      <alignment horizontal="center" vertical="center"/>
    </xf>
    <xf numFmtId="0" fontId="41" fillId="0" borderId="10" xfId="0" applyFont="1" applyBorder="1" applyAlignment="1">
      <alignment wrapText="1"/>
    </xf>
    <xf numFmtId="0" fontId="2" fillId="0" borderId="17" xfId="0" applyFont="1" applyBorder="1" applyAlignment="1">
      <alignment horizontal="center"/>
    </xf>
    <xf numFmtId="171" fontId="3" fillId="0" borderId="10" xfId="314" applyNumberFormat="1" applyFont="1" applyBorder="1"/>
    <xf numFmtId="171" fontId="3" fillId="0" borderId="14" xfId="314" applyNumberFormat="1" applyFont="1" applyBorder="1"/>
    <xf numFmtId="2" fontId="2" fillId="0" borderId="17" xfId="0" applyNumberFormat="1" applyFont="1" applyBorder="1" applyAlignment="1">
      <alignment horizontal="center"/>
    </xf>
    <xf numFmtId="3" fontId="2" fillId="0" borderId="10" xfId="0" applyNumberFormat="1" applyFont="1" applyBorder="1" applyAlignment="1">
      <alignment horizontal="center" vertical="center"/>
    </xf>
    <xf numFmtId="0" fontId="2" fillId="0" borderId="10" xfId="0" applyFont="1" applyBorder="1" applyAlignment="1">
      <alignment horizontal="center" vertical="center"/>
    </xf>
    <xf numFmtId="171" fontId="41" fillId="0" borderId="23" xfId="0" applyNumberFormat="1" applyFont="1" applyBorder="1" applyAlignment="1">
      <alignment vertical="top"/>
    </xf>
    <xf numFmtId="0" fontId="2" fillId="0" borderId="17" xfId="0" applyFont="1" applyBorder="1" applyAlignment="1">
      <alignment horizontal="center" vertical="top"/>
    </xf>
    <xf numFmtId="0" fontId="2" fillId="0" borderId="10" xfId="0" applyFont="1" applyBorder="1" applyAlignment="1">
      <alignment wrapText="1"/>
    </xf>
    <xf numFmtId="3" fontId="41" fillId="0" borderId="10" xfId="28" applyNumberFormat="1" applyFont="1" applyBorder="1" applyAlignment="1">
      <alignment horizontal="center" vertical="center"/>
    </xf>
    <xf numFmtId="0" fontId="41" fillId="0" borderId="10" xfId="0" applyFont="1" applyBorder="1" applyAlignment="1">
      <alignment horizontal="center" vertical="center"/>
    </xf>
    <xf numFmtId="0" fontId="33" fillId="0" borderId="0" xfId="0" applyFont="1" applyAlignment="1">
      <alignment horizontal="center" vertical="top" wrapText="1"/>
    </xf>
    <xf numFmtId="0" fontId="33" fillId="0" borderId="0" xfId="0" applyFont="1" applyAlignment="1">
      <alignment horizontal="center" vertical="top"/>
    </xf>
    <xf numFmtId="0" fontId="32" fillId="0" borderId="0" xfId="0" applyFont="1" applyAlignment="1">
      <alignment horizontal="left" vertical="top"/>
    </xf>
    <xf numFmtId="0" fontId="33" fillId="0" borderId="18" xfId="0" applyFont="1" applyBorder="1" applyAlignment="1">
      <alignment horizontal="left" vertical="center"/>
    </xf>
    <xf numFmtId="0" fontId="33" fillId="0" borderId="15" xfId="0" applyFont="1" applyBorder="1" applyAlignment="1">
      <alignment horizontal="left" vertical="center"/>
    </xf>
    <xf numFmtId="0" fontId="33" fillId="0" borderId="18" xfId="0" applyFont="1" applyBorder="1" applyAlignment="1">
      <alignment horizontal="center"/>
    </xf>
    <xf numFmtId="0" fontId="33" fillId="0" borderId="15" xfId="0" applyFont="1" applyBorder="1" applyAlignment="1">
      <alignment horizontal="center"/>
    </xf>
    <xf numFmtId="0" fontId="33" fillId="0" borderId="16" xfId="0" applyFont="1" applyBorder="1" applyAlignment="1">
      <alignment horizontal="center"/>
    </xf>
    <xf numFmtId="0" fontId="32" fillId="0" borderId="0" xfId="0" applyFont="1" applyAlignment="1">
      <alignment horizontal="left"/>
    </xf>
    <xf numFmtId="0" fontId="32" fillId="0" borderId="0" xfId="0" applyFont="1" applyAlignment="1">
      <alignment horizontal="left" vertical="center"/>
    </xf>
  </cellXfs>
  <cellStyles count="612">
    <cellStyle name="20% - Accent1 2" xfId="1" xr:uid="{39EB4D59-6CB6-41F1-90C1-A34DB9A8D57A}"/>
    <cellStyle name="20% - Accent2 2" xfId="2" xr:uid="{EC1F5B95-4258-4335-A2B8-8D6086ACEB48}"/>
    <cellStyle name="20% - Accent3 2" xfId="3" xr:uid="{B2FA8529-761B-4A66-9B31-9727F31A40BD}"/>
    <cellStyle name="20% - Accent4 2" xfId="4" xr:uid="{C846772F-A7AC-44B8-9308-5CE7A2725695}"/>
    <cellStyle name="20% - Accent5 2" xfId="5" xr:uid="{88F97DF6-8E03-4160-A437-3A48A29519D5}"/>
    <cellStyle name="20% - Accent6 2" xfId="6" xr:uid="{BAE466B7-666F-4FBE-976B-E85B36142F02}"/>
    <cellStyle name="40% - Accent1 2" xfId="7" xr:uid="{45EDB5C8-17A2-4B86-BEAD-9875C22D3CC1}"/>
    <cellStyle name="40% - Accent2 2" xfId="8" xr:uid="{29251BB3-9F2D-45F5-8B65-9E79102011DA}"/>
    <cellStyle name="40% - Accent3 2" xfId="9" xr:uid="{E5C1A483-F7FF-4142-94E6-C70D22C873D7}"/>
    <cellStyle name="40% - Accent4 2" xfId="10" xr:uid="{E62A2FEC-D3F6-4AB1-932A-20875A46C085}"/>
    <cellStyle name="40% - Accent5 2" xfId="11" xr:uid="{DC2C6785-49B7-4260-8445-2E99011755CE}"/>
    <cellStyle name="40% - Accent6 2" xfId="12" xr:uid="{5B700BD5-C429-47ED-89E8-E325FD8299D0}"/>
    <cellStyle name="60% - Accent1 2" xfId="13" xr:uid="{F5228FA1-54F9-4DC9-8A8C-5B6FD68342AB}"/>
    <cellStyle name="60% - Accent2 2" xfId="14" xr:uid="{A9A1F041-85E3-4021-BF9F-925C135D9A83}"/>
    <cellStyle name="60% - Accent3 2" xfId="15" xr:uid="{2ADB125F-E592-45AC-9C9B-9CEAD7E03E75}"/>
    <cellStyle name="60% - Accent4 2" xfId="16" xr:uid="{08667231-DBE7-4D02-B41F-C69D8B54D59C}"/>
    <cellStyle name="60% - Accent5 2" xfId="17" xr:uid="{8BFD0FA3-D49F-4240-84B8-8B63F0CD7FAA}"/>
    <cellStyle name="60% - Accent6 2" xfId="18" xr:uid="{CF13186C-551D-4DFC-A36A-48B434139552}"/>
    <cellStyle name="Accent1 2" xfId="19" xr:uid="{FE0641E3-F486-4764-BEE3-BBB36974FBBF}"/>
    <cellStyle name="Accent2 2" xfId="20" xr:uid="{7BF39182-BE9E-4AE4-8BA5-B79EF4DB9D99}"/>
    <cellStyle name="Accent3 2" xfId="21" xr:uid="{900883D4-0387-471C-90EA-409D0C832123}"/>
    <cellStyle name="Accent4 2" xfId="22" xr:uid="{E8D425C6-F987-4E35-B224-45FF8D856651}"/>
    <cellStyle name="Accent5 2" xfId="23" xr:uid="{AF7EC5EB-746D-44A6-9E71-F870796E6427}"/>
    <cellStyle name="Accent6 2" xfId="24" xr:uid="{EEFCA33F-3B14-46E5-ADE0-C79CFB721E1C}"/>
    <cellStyle name="Bad 2" xfId="25" xr:uid="{74865CAC-3B8D-4398-82A5-D6AC2FF2F68D}"/>
    <cellStyle name="Calculation 2" xfId="26" xr:uid="{44E987D6-13A9-45E3-876D-26523F7A9835}"/>
    <cellStyle name="Check Cell 2" xfId="27" xr:uid="{18BC6D46-D5F6-496A-B45F-FB6286D1E41B}"/>
    <cellStyle name="Comma" xfId="28" builtinId="3"/>
    <cellStyle name="Comma [0] 2" xfId="29" xr:uid="{4E15791A-0F56-4EBE-BA53-17F48AEC6888}"/>
    <cellStyle name="Comma 10" xfId="30" xr:uid="{8A90D685-8AF9-49DE-801F-4D35788A16FD}"/>
    <cellStyle name="Comma 11" xfId="31" xr:uid="{BA545D35-F4F4-44BF-8402-F53AD8F8FD83}"/>
    <cellStyle name="Comma 12" xfId="32" xr:uid="{9C227595-72D4-4D5A-A2E8-BCA383BEB5E8}"/>
    <cellStyle name="Comma 13" xfId="33" xr:uid="{F313CE47-6E0D-4FF0-BB2C-993EBA7C4FAC}"/>
    <cellStyle name="Comma 14" xfId="34" xr:uid="{5FEB8214-62E6-40CB-83C8-A6BED0767C62}"/>
    <cellStyle name="Comma 15" xfId="35" xr:uid="{93E32171-071B-4992-B190-8197A25129CB}"/>
    <cellStyle name="Comma 16" xfId="36" xr:uid="{3B07C543-4584-4700-A0BE-988289792C3F}"/>
    <cellStyle name="Comma 17" xfId="37" xr:uid="{912924BA-BFAF-4DCB-B6F1-A67964867BEA}"/>
    <cellStyle name="Comma 18" xfId="38" xr:uid="{B7E360BB-27D0-45EA-872E-9C3F3E6BE44E}"/>
    <cellStyle name="Comma 19" xfId="39" xr:uid="{B46C515C-4D13-4F4D-8A8F-D51BBAB9E506}"/>
    <cellStyle name="Comma 2" xfId="40" xr:uid="{DB76D272-5CE7-4173-B574-04B29E8A89F4}"/>
    <cellStyle name="Comma 2 2" xfId="41" xr:uid="{112CD21E-8918-4B0C-8DB3-4219F9F104C7}"/>
    <cellStyle name="Comma 2 2 2" xfId="42" xr:uid="{FBF2E6C3-46E1-49BF-A81E-8BC4052F8697}"/>
    <cellStyle name="Comma 2 3" xfId="43" xr:uid="{2DE9A02F-961C-4385-B67A-41BFE6AF434D}"/>
    <cellStyle name="Comma 2 3 2" xfId="44" xr:uid="{42330249-EF05-4EFA-B6AB-72D63229D327}"/>
    <cellStyle name="Comma 2 4" xfId="45" xr:uid="{7F689B70-5312-4816-824C-6F99200FCD22}"/>
    <cellStyle name="Comma 2 5" xfId="46" xr:uid="{D4615865-4900-4E40-9394-792B447E673A}"/>
    <cellStyle name="Comma 2_A - Source Works - Lundazi-Estimate" xfId="47" xr:uid="{60839725-4B4E-4BE4-A600-0417B25E769F}"/>
    <cellStyle name="Comma 20" xfId="48" xr:uid="{16FA07E7-14C6-4468-B355-6E3D8CDE3C73}"/>
    <cellStyle name="Comma 21" xfId="49" xr:uid="{478C7728-53E7-4064-89DB-6CCF84F980CA}"/>
    <cellStyle name="Comma 21 10" xfId="50" xr:uid="{994E426A-1B30-46A4-842E-22D663F9D81B}"/>
    <cellStyle name="Comma 21 11" xfId="51" xr:uid="{ACDC0929-6231-4284-A026-56C1DDEA1F68}"/>
    <cellStyle name="Comma 21 12" xfId="52" xr:uid="{D5CA7A71-1C48-4309-9B8E-685D925AD875}"/>
    <cellStyle name="Comma 21 13" xfId="53" xr:uid="{F7BE9807-0BFA-4E0D-8E6F-9785DA00E3B3}"/>
    <cellStyle name="Comma 21 14" xfId="54" xr:uid="{BAFC6A63-D431-4655-BFD4-EFA505275637}"/>
    <cellStyle name="Comma 21 15" xfId="55" xr:uid="{1CD0F454-00D9-47EE-9A8C-15494D4D0A54}"/>
    <cellStyle name="Comma 21 16" xfId="56" xr:uid="{EB5E5EC6-E4AB-4E28-9D76-575AC7552FCF}"/>
    <cellStyle name="Comma 21 17" xfId="57" xr:uid="{566B262B-1DF2-4F03-9743-73982FD5575F}"/>
    <cellStyle name="Comma 21 18" xfId="58" xr:uid="{C7929B82-CC5D-40BC-BB09-0E133AAD9149}"/>
    <cellStyle name="Comma 21 19" xfId="59" xr:uid="{206FF06B-5163-46F0-A9AA-22A12DFD4361}"/>
    <cellStyle name="Comma 21 2" xfId="60" xr:uid="{4561CB2C-182B-4F6A-803F-BCC12591BB06}"/>
    <cellStyle name="Comma 21 3" xfId="61" xr:uid="{37569E0E-C61B-4C00-9DBF-38099FB10E7B}"/>
    <cellStyle name="Comma 21 4" xfId="62" xr:uid="{B61D7955-F1F5-40E2-85BF-3663E9D7B67E}"/>
    <cellStyle name="Comma 21 5" xfId="63" xr:uid="{B017ABD4-D583-4A6E-91E0-8DB32EFB0104}"/>
    <cellStyle name="Comma 21 6" xfId="64" xr:uid="{2FA3DA50-CFCC-4F58-A57B-E8D500CAB472}"/>
    <cellStyle name="Comma 21 7" xfId="65" xr:uid="{7930DE4F-E08A-4E41-AEB7-B0C56802DC3C}"/>
    <cellStyle name="Comma 21 8" xfId="66" xr:uid="{EAD67043-28CF-442A-B2BF-AFCE96D4276E}"/>
    <cellStyle name="Comma 21 9" xfId="67" xr:uid="{A76C0B06-49D4-4F90-B8D1-7ECF318B7CD1}"/>
    <cellStyle name="Comma 22" xfId="68" xr:uid="{60145891-BCBF-4287-902B-888C644A5FAB}"/>
    <cellStyle name="Comma 22 10" xfId="69" xr:uid="{71585EA0-348A-42AF-B80A-C9A2FE17B183}"/>
    <cellStyle name="Comma 22 11" xfId="70" xr:uid="{6331014D-EB67-4694-BC3E-7F42D53D789D}"/>
    <cellStyle name="Comma 22 12" xfId="71" xr:uid="{A26DA6DF-A324-478D-87AB-16660CDA07D0}"/>
    <cellStyle name="Comma 22 13" xfId="72" xr:uid="{CDCD406D-1161-4FEA-BABC-C39648C6B453}"/>
    <cellStyle name="Comma 22 14" xfId="73" xr:uid="{18EF169A-0346-49D6-8D7F-BE05BD57DD6E}"/>
    <cellStyle name="Comma 22 15" xfId="74" xr:uid="{980D027D-D39A-46F0-A169-720A7252A585}"/>
    <cellStyle name="Comma 22 16" xfId="75" xr:uid="{132734EE-3B4A-4FF3-9CF7-3E6992075129}"/>
    <cellStyle name="Comma 22 17" xfId="76" xr:uid="{1E83F66C-792F-4B59-90B9-23D84348EFA0}"/>
    <cellStyle name="Comma 22 18" xfId="77" xr:uid="{5E25DA0E-BB91-4324-9EC8-E47E8F29BFE8}"/>
    <cellStyle name="Comma 22 19" xfId="78" xr:uid="{1C3D4B73-4572-43FF-B004-CD48913D5D05}"/>
    <cellStyle name="Comma 22 2" xfId="79" xr:uid="{3736E3D7-841F-461E-973D-2CD0589F8630}"/>
    <cellStyle name="Comma 22 3" xfId="80" xr:uid="{7C65602B-921C-4D3C-9FD7-5A2287976038}"/>
    <cellStyle name="Comma 22 4" xfId="81" xr:uid="{C5E86B7B-C95F-4729-AD60-9BD15788DA42}"/>
    <cellStyle name="Comma 22 5" xfId="82" xr:uid="{E92416B8-A7FC-4DF2-ABAC-798ECD40BA68}"/>
    <cellStyle name="Comma 22 6" xfId="83" xr:uid="{490967E6-1F4D-4554-B5E6-316131784333}"/>
    <cellStyle name="Comma 22 7" xfId="84" xr:uid="{30401A9C-6496-45D0-994D-64AE6E3EC626}"/>
    <cellStyle name="Comma 22 8" xfId="85" xr:uid="{BF2E7AA0-C784-447B-83E3-581B58444A6E}"/>
    <cellStyle name="Comma 22 9" xfId="86" xr:uid="{32A4C42C-89C9-4F81-A004-A36AE0A073EE}"/>
    <cellStyle name="Comma 23" xfId="87" xr:uid="{6D65BD6E-A9CE-433F-85BC-DA7B917F214F}"/>
    <cellStyle name="Comma 23 10" xfId="88" xr:uid="{F7ECE8D6-5ADD-4075-A6A4-9375D4482DC0}"/>
    <cellStyle name="Comma 23 11" xfId="89" xr:uid="{61F40E96-DC61-400B-A3F2-25A6C62AB1E5}"/>
    <cellStyle name="Comma 23 12" xfId="90" xr:uid="{61E4B569-6D23-4E48-BDAB-0940A095FE43}"/>
    <cellStyle name="Comma 23 13" xfId="91" xr:uid="{752F2563-8B56-4AD7-9FA4-8BC2862DCCD2}"/>
    <cellStyle name="Comma 23 14" xfId="92" xr:uid="{CE81C668-469E-46E6-9A6B-5B026AD7A498}"/>
    <cellStyle name="Comma 23 15" xfId="93" xr:uid="{B33D0423-D622-4893-B905-893D1E83A401}"/>
    <cellStyle name="Comma 23 16" xfId="94" xr:uid="{96D5539B-0C54-47AC-8784-8337B20DE026}"/>
    <cellStyle name="Comma 23 17" xfId="95" xr:uid="{93D35EA7-7062-4405-BEE8-0FDB1DE90CE6}"/>
    <cellStyle name="Comma 23 18" xfId="96" xr:uid="{DC4811CA-CB82-43E1-969A-3B51909C15B6}"/>
    <cellStyle name="Comma 23 19" xfId="97" xr:uid="{00B8C41F-197A-4496-8760-C72AE2074FBB}"/>
    <cellStyle name="Comma 23 2" xfId="98" xr:uid="{D139F9E6-8C24-4A24-90D7-4D2FA55C89D7}"/>
    <cellStyle name="Comma 23 20" xfId="99" xr:uid="{F502ADFB-8A10-425E-A81C-1F976DD7410E}"/>
    <cellStyle name="Comma 23 21" xfId="100" xr:uid="{B29F0B74-C735-4801-807C-853AEAB6F053}"/>
    <cellStyle name="Comma 23 22" xfId="101" xr:uid="{64C29CF7-4236-4946-A98A-17332218DDA6}"/>
    <cellStyle name="Comma 23 23" xfId="102" xr:uid="{523F6F36-CBB4-4D0D-9710-E3645E51AC3E}"/>
    <cellStyle name="Comma 23 24" xfId="103" xr:uid="{008789F7-5BEA-4985-8813-0E9C3D72F3F3}"/>
    <cellStyle name="Comma 23 25" xfId="104" xr:uid="{1B27185C-629D-4228-8D11-E4639871E1CE}"/>
    <cellStyle name="Comma 23 26" xfId="105" xr:uid="{53F1C871-5687-4905-B06D-DADB55F19A3F}"/>
    <cellStyle name="Comma 23 27" xfId="106" xr:uid="{F5C5997F-DAFD-46F1-808A-DF4B0EC1A0C8}"/>
    <cellStyle name="Comma 23 28" xfId="107" xr:uid="{4549E569-11B6-4F6D-AEB3-FF61396853E6}"/>
    <cellStyle name="Comma 23 3" xfId="108" xr:uid="{87246366-190A-4247-AD33-F892E4C9B8ED}"/>
    <cellStyle name="Comma 23 4" xfId="109" xr:uid="{07BF735E-1597-40B5-8619-DD0939084DA0}"/>
    <cellStyle name="Comma 23 5" xfId="110" xr:uid="{23B3A38A-C815-4A9E-AFC9-C87DB227DF72}"/>
    <cellStyle name="Comma 23 6" xfId="111" xr:uid="{CF37BE7B-9465-4998-A45C-A11BB7B2D47A}"/>
    <cellStyle name="Comma 23 7" xfId="112" xr:uid="{043FB4C9-BDA4-4501-BF3A-1570E244A61E}"/>
    <cellStyle name="Comma 23 8" xfId="113" xr:uid="{0DB64572-4243-435A-B69D-65DECC661A3D}"/>
    <cellStyle name="Comma 23 9" xfId="114" xr:uid="{5F05624D-40AF-442D-BF81-2D655703CD53}"/>
    <cellStyle name="Comma 24" xfId="115" xr:uid="{0727440D-CE6A-4C89-93A9-194C0F142189}"/>
    <cellStyle name="Comma 24 10" xfId="116" xr:uid="{03336D7C-F785-46DE-99B1-1EDB07BB548C}"/>
    <cellStyle name="Comma 24 11" xfId="117" xr:uid="{3B94F0E7-EE93-4DED-A7EA-A0E0322C022A}"/>
    <cellStyle name="Comma 24 12" xfId="118" xr:uid="{9925D5E4-5F79-4A49-B129-7A22D23EBE71}"/>
    <cellStyle name="Comma 24 13" xfId="119" xr:uid="{214F6C0C-A766-45BA-9BD6-913FFA498DAD}"/>
    <cellStyle name="Comma 24 14" xfId="120" xr:uid="{F1237EC8-BA99-4FD4-AAE2-09290560C2B6}"/>
    <cellStyle name="Comma 24 15" xfId="121" xr:uid="{FC5BB399-3B8F-4AF4-B3A7-9D5E1815259C}"/>
    <cellStyle name="Comma 24 16" xfId="122" xr:uid="{26148FC6-5A2A-43D6-B0F1-17F08DA7F28A}"/>
    <cellStyle name="Comma 24 17" xfId="123" xr:uid="{5BF95CB2-CDA6-4A82-927F-E840737D6F36}"/>
    <cellStyle name="Comma 24 18" xfId="124" xr:uid="{E6D15D4E-E0F9-4C13-A3A5-DB9CB34CBED6}"/>
    <cellStyle name="Comma 24 19" xfId="125" xr:uid="{A2D1684B-BF4B-4960-906A-E3E6202D6BA2}"/>
    <cellStyle name="Comma 24 2" xfId="126" xr:uid="{9BAAEE07-0B6B-4980-9274-DE0F50392F02}"/>
    <cellStyle name="Comma 24 20" xfId="127" xr:uid="{24260212-8166-4A5B-A512-9B91C9A6C6FC}"/>
    <cellStyle name="Comma 24 21" xfId="128" xr:uid="{82A12021-581B-4FAA-B90F-CEC08076E5BB}"/>
    <cellStyle name="Comma 24 22" xfId="129" xr:uid="{5228978E-2BCE-4078-9004-A0D691EE0286}"/>
    <cellStyle name="Comma 24 23" xfId="130" xr:uid="{BCBA8B0D-C6DD-4A1C-ACDF-06F83AFA7939}"/>
    <cellStyle name="Comma 24 24" xfId="131" xr:uid="{CC8BA578-6805-45F1-AF9C-6FDF89AA9F3D}"/>
    <cellStyle name="Comma 24 25" xfId="132" xr:uid="{82EEACD1-7572-49DE-9EF8-BEAF0157709D}"/>
    <cellStyle name="Comma 24 26" xfId="133" xr:uid="{D5D258A5-5DF1-49D3-B7D1-70A2DA25D9FD}"/>
    <cellStyle name="Comma 24 27" xfId="134" xr:uid="{F306EEB1-1B4C-4B4A-8C26-B143D7EAD335}"/>
    <cellStyle name="Comma 24 28" xfId="135" xr:uid="{1957D468-F09B-42F0-A3E9-5CD18DE34CE6}"/>
    <cellStyle name="Comma 24 29" xfId="136" xr:uid="{474E3B21-FA9D-4AE8-854D-A70ACCDF0E73}"/>
    <cellStyle name="Comma 24 3" xfId="137" xr:uid="{A47247DD-CEF9-45E1-94A2-4D87FDD250EB}"/>
    <cellStyle name="Comma 24 30" xfId="138" xr:uid="{8F53B9A0-7466-4177-A636-3F954C7CA47B}"/>
    <cellStyle name="Comma 24 31" xfId="139" xr:uid="{E19C2A35-0A3B-46AA-B608-DDBA6AEE84E8}"/>
    <cellStyle name="Comma 24 32" xfId="140" xr:uid="{8530647C-84D6-433B-8C06-12EFA7059E26}"/>
    <cellStyle name="Comma 24 33" xfId="141" xr:uid="{3E0C3F0A-2FDC-4783-AB8C-F60FA0402DC9}"/>
    <cellStyle name="Comma 24 34" xfId="142" xr:uid="{958D7257-B5F4-43A2-80CA-63409A6BD209}"/>
    <cellStyle name="Comma 24 35" xfId="143" xr:uid="{7F964443-6428-4060-8507-AB4AB4C83CC2}"/>
    <cellStyle name="Comma 24 36" xfId="144" xr:uid="{46A1F0BC-1DC1-474A-BEA7-38C4B540B7C0}"/>
    <cellStyle name="Comma 24 37" xfId="145" xr:uid="{22D7757E-19E2-4426-BF24-7811D5636A8D}"/>
    <cellStyle name="Comma 24 38" xfId="146" xr:uid="{2D720CDB-A20E-41AC-B6FE-E7D861FE0909}"/>
    <cellStyle name="Comma 24 39" xfId="147" xr:uid="{BC2377C1-F669-4196-A4D3-B12432F8B2F5}"/>
    <cellStyle name="Comma 24 4" xfId="148" xr:uid="{14DB239C-63BD-441F-8845-7AB5A30D7EC9}"/>
    <cellStyle name="Comma 24 40" xfId="149" xr:uid="{64DD782D-FF60-465E-9260-9CC893CD7202}"/>
    <cellStyle name="Comma 24 41" xfId="150" xr:uid="{9EFF1CCB-087B-42C2-9365-B4BE1929D1CC}"/>
    <cellStyle name="Comma 24 42" xfId="151" xr:uid="{0A7B3A93-CC37-443B-BB70-1972FCFEB80B}"/>
    <cellStyle name="Comma 24 43" xfId="152" xr:uid="{5E986F99-9D26-444B-9084-71E379BB1963}"/>
    <cellStyle name="Comma 24 44" xfId="153" xr:uid="{100AF801-DAE8-406A-AC81-AE9A6A6AC6E0}"/>
    <cellStyle name="Comma 24 45" xfId="154" xr:uid="{79155A72-8853-4C1E-A3CD-D0D9F66EC8D0}"/>
    <cellStyle name="Comma 24 46" xfId="155" xr:uid="{F88D823D-4DFE-44FB-9F88-9452CB267D24}"/>
    <cellStyle name="Comma 24 5" xfId="156" xr:uid="{13D6F8A4-C963-40A7-B663-C7FDBEB9F49D}"/>
    <cellStyle name="Comma 24 6" xfId="157" xr:uid="{06F4157F-6E04-42BC-9D10-D1151072ABA8}"/>
    <cellStyle name="Comma 24 7" xfId="158" xr:uid="{9387DB35-A8E8-42C7-88F4-238DD216E16F}"/>
    <cellStyle name="Comma 24 8" xfId="159" xr:uid="{E9D3DDA5-7405-415F-93B6-3FAC47DC78CD}"/>
    <cellStyle name="Comma 24 9" xfId="160" xr:uid="{5C1FD0F8-9263-4F19-A8D6-AB4C286A811C}"/>
    <cellStyle name="Comma 25" xfId="161" xr:uid="{5E3BCBDC-F2C5-4A65-8ACF-10BA566DD44B}"/>
    <cellStyle name="Comma 25 10" xfId="162" xr:uid="{F7BC9705-29E5-4289-ACDE-3595333A9A43}"/>
    <cellStyle name="Comma 25 11" xfId="163" xr:uid="{343898D6-C950-42B4-9958-0E103181A258}"/>
    <cellStyle name="Comma 25 12" xfId="164" xr:uid="{394952EC-ACF3-47B0-A774-52369D35F141}"/>
    <cellStyle name="Comma 25 13" xfId="165" xr:uid="{1C2B9290-0ED3-4A3E-8082-FCF418DD7449}"/>
    <cellStyle name="Comma 25 14" xfId="166" xr:uid="{8299BD04-8E7E-4912-972B-BCBEAD4B675D}"/>
    <cellStyle name="Comma 25 15" xfId="167" xr:uid="{D9EAF667-8B83-48AB-BF59-93EAD4B4F4BF}"/>
    <cellStyle name="Comma 25 16" xfId="168" xr:uid="{012D9B32-7FB1-49A2-BAFB-71EA43E1A871}"/>
    <cellStyle name="Comma 25 17" xfId="169" xr:uid="{D052B739-90BE-4F0B-9448-C93862A43C5B}"/>
    <cellStyle name="Comma 25 18" xfId="170" xr:uid="{567D951F-D330-4A1E-BC7C-53EC82D9E35F}"/>
    <cellStyle name="Comma 25 19" xfId="171" xr:uid="{E7D1A801-2CA2-42E4-9569-30BCD3CEA9DB}"/>
    <cellStyle name="Comma 25 2" xfId="172" xr:uid="{B7DFC7C7-E456-4269-90BB-A4D67BE0690C}"/>
    <cellStyle name="Comma 25 20" xfId="173" xr:uid="{EBB0B162-3977-4D34-A360-75CAAB839E1E}"/>
    <cellStyle name="Comma 25 21" xfId="174" xr:uid="{1BB2C1BF-8430-46C5-AE45-9F970A907C82}"/>
    <cellStyle name="Comma 25 22" xfId="175" xr:uid="{D16CF688-4C1E-4914-A5B9-240F83742BDB}"/>
    <cellStyle name="Comma 25 23" xfId="176" xr:uid="{19FC2F1D-19F3-4A4B-A15A-66DCB1F3815A}"/>
    <cellStyle name="Comma 25 24" xfId="177" xr:uid="{06E16E59-ABD3-4F1F-A1CB-B64513215FE4}"/>
    <cellStyle name="Comma 25 25" xfId="178" xr:uid="{EC8DC57A-3AEE-445B-9BAD-EAB8734B6A74}"/>
    <cellStyle name="Comma 25 26" xfId="179" xr:uid="{CC0648D3-4E8A-45AF-8B89-F5CBC9B46FC9}"/>
    <cellStyle name="Comma 25 27" xfId="180" xr:uid="{BBDB5621-4CA6-4F1A-AC62-BD02388230A8}"/>
    <cellStyle name="Comma 25 28" xfId="181" xr:uid="{9B0E346F-B159-4D55-B3D1-CC056C05DF1D}"/>
    <cellStyle name="Comma 25 29" xfId="182" xr:uid="{8395EFF3-3DBC-4936-AB20-C3B3C3319045}"/>
    <cellStyle name="Comma 25 3" xfId="183" xr:uid="{AC6D358E-F516-4E4C-944C-4AAF7B7A78BB}"/>
    <cellStyle name="Comma 25 30" xfId="184" xr:uid="{136257DA-46CD-457D-979F-CF8B19F42F71}"/>
    <cellStyle name="Comma 25 31" xfId="185" xr:uid="{609BB1DE-E6DC-4455-ABB1-4019CF05C523}"/>
    <cellStyle name="Comma 25 32" xfId="186" xr:uid="{CC01A94B-4A59-4A93-89E3-48EE0A421B68}"/>
    <cellStyle name="Comma 25 33" xfId="187" xr:uid="{BBAE5322-435D-4FD7-B55F-4D620F5B2F01}"/>
    <cellStyle name="Comma 25 34" xfId="188" xr:uid="{EFB4F5BF-6E94-47AD-B4DA-9337613294A4}"/>
    <cellStyle name="Comma 25 35" xfId="189" xr:uid="{E2AF4717-6C6B-46A7-9461-E2C0A47112E3}"/>
    <cellStyle name="Comma 25 36" xfId="190" xr:uid="{0445838F-8D2F-4068-9E6C-4EA057031EA5}"/>
    <cellStyle name="Comma 25 37" xfId="191" xr:uid="{1D753359-6ED8-4B72-BC40-1FA0E0B4945D}"/>
    <cellStyle name="Comma 25 38" xfId="192" xr:uid="{683B7DF8-963C-49DB-BACA-822DBBCA3695}"/>
    <cellStyle name="Comma 25 39" xfId="193" xr:uid="{4A75C66A-F290-4C25-B4EC-BC6C9AB5EB9F}"/>
    <cellStyle name="Comma 25 4" xfId="194" xr:uid="{DC15690E-91CB-4E1C-A735-352713EAF134}"/>
    <cellStyle name="Comma 25 40" xfId="195" xr:uid="{DCC5816B-4861-48FC-9DB1-585B7B14E702}"/>
    <cellStyle name="Comma 25 41" xfId="196" xr:uid="{CD884F7B-1F5B-4865-A61C-A773A6B9AF8F}"/>
    <cellStyle name="Comma 25 42" xfId="197" xr:uid="{08005DC8-FC13-4C71-B505-9FDA6C9CBD5E}"/>
    <cellStyle name="Comma 25 43" xfId="198" xr:uid="{89B8669A-73E7-4B21-8AA4-C71942EAA5E8}"/>
    <cellStyle name="Comma 25 44" xfId="199" xr:uid="{157FC722-A09F-4E43-89C6-318F8A7203A3}"/>
    <cellStyle name="Comma 25 45" xfId="200" xr:uid="{FB51FDD3-05A7-41A0-A10E-6C97A3A20643}"/>
    <cellStyle name="Comma 25 46" xfId="201" xr:uid="{E69D3B52-9A73-4215-9327-68CE650A964F}"/>
    <cellStyle name="Comma 25 5" xfId="202" xr:uid="{52D45D13-3BF3-44CE-864F-2BAF90E16CC3}"/>
    <cellStyle name="Comma 25 6" xfId="203" xr:uid="{BCCB507D-6042-4B2B-9FAA-C914CCAD366C}"/>
    <cellStyle name="Comma 25 7" xfId="204" xr:uid="{C0BE0E7C-7B09-45FC-9590-4E7DFD1F868E}"/>
    <cellStyle name="Comma 25 8" xfId="205" xr:uid="{45879A7F-8962-4257-B851-F8D13CD0B1A4}"/>
    <cellStyle name="Comma 25 9" xfId="206" xr:uid="{9064644A-5803-4E8C-A3D9-333B93C34B79}"/>
    <cellStyle name="Comma 26" xfId="207" xr:uid="{421566B5-BCDB-4317-BFFC-1B985995F25B}"/>
    <cellStyle name="Comma 26 10" xfId="208" xr:uid="{DFBB6940-6D66-4D0C-B031-74E9B7D3DF1F}"/>
    <cellStyle name="Comma 26 11" xfId="209" xr:uid="{A268F0B3-0A4E-417E-9027-067B2D47C9DC}"/>
    <cellStyle name="Comma 26 12" xfId="210" xr:uid="{DC070C98-806D-46F5-9CC5-4298889AB103}"/>
    <cellStyle name="Comma 26 13" xfId="211" xr:uid="{C2372584-6488-4281-91C5-9EAB3FDC5090}"/>
    <cellStyle name="Comma 26 14" xfId="212" xr:uid="{6E68D509-1F80-4B7B-A16F-253A652A7B38}"/>
    <cellStyle name="Comma 26 15" xfId="213" xr:uid="{828F081E-735F-4459-9E3B-978A857B44CD}"/>
    <cellStyle name="Comma 26 16" xfId="214" xr:uid="{16F20848-E17A-4654-A3F7-8AC4F1D07FA7}"/>
    <cellStyle name="Comma 26 17" xfId="215" xr:uid="{ADCD6644-C7A1-44A6-BECD-A38D869A8E42}"/>
    <cellStyle name="Comma 26 18" xfId="216" xr:uid="{61A303FA-239F-493A-8BE4-99CCCA618250}"/>
    <cellStyle name="Comma 26 19" xfId="217" xr:uid="{A669FB2F-A1FE-44B1-ADEB-1944319E7C62}"/>
    <cellStyle name="Comma 26 2" xfId="218" xr:uid="{649157CE-007A-4ADA-9830-9699226DBCE6}"/>
    <cellStyle name="Comma 26 20" xfId="219" xr:uid="{09A0BA85-C764-4D6F-AC0D-B2D04E60C1C9}"/>
    <cellStyle name="Comma 26 3" xfId="220" xr:uid="{15E31125-FB0B-4341-855F-307D7108AFBF}"/>
    <cellStyle name="Comma 26 4" xfId="221" xr:uid="{93069973-909E-4933-A073-85FDFD3CA149}"/>
    <cellStyle name="Comma 26 5" xfId="222" xr:uid="{2004A958-19BF-4453-BCD2-3760C4A73001}"/>
    <cellStyle name="Comma 26 6" xfId="223" xr:uid="{6BE47056-A180-4144-B899-B0C7A7A5E9F5}"/>
    <cellStyle name="Comma 26 7" xfId="224" xr:uid="{D2676A93-FF05-422B-B279-8BA58A11F524}"/>
    <cellStyle name="Comma 26 8" xfId="225" xr:uid="{983B857A-967D-47F9-8403-F8769CC0F13F}"/>
    <cellStyle name="Comma 26 9" xfId="226" xr:uid="{59BE7DF2-D2E1-4B93-839B-508CD247527D}"/>
    <cellStyle name="Comma 27" xfId="227" xr:uid="{5E7EE40F-17DA-4E0E-B6C9-F35099A6F290}"/>
    <cellStyle name="Comma 28" xfId="228" xr:uid="{C11F1CA9-CC33-4BCB-89A0-82E5E94A627B}"/>
    <cellStyle name="Comma 29" xfId="229" xr:uid="{2CC3B45B-FE0C-4BC9-AB95-E05312E1C86E}"/>
    <cellStyle name="Comma 3" xfId="230" xr:uid="{27952032-3124-4A88-9E6D-7349113FFAEF}"/>
    <cellStyle name="Comma 3 2" xfId="231" xr:uid="{64DC0650-1AFC-4749-8D0F-2E6D09464BFF}"/>
    <cellStyle name="Comma 3 3" xfId="232" xr:uid="{D834C724-CAA8-478A-A153-E48E24EA2686}"/>
    <cellStyle name="Comma 3 4" xfId="233" xr:uid="{2D5D5A8D-A292-4BD5-86BC-957DC07AB0A0}"/>
    <cellStyle name="Comma 3 5" xfId="234" xr:uid="{93EC70BF-09DF-428F-8025-371BCA327E5A}"/>
    <cellStyle name="Comma 3 6" xfId="235" xr:uid="{4B8B2978-9CB8-40C6-8BEC-51C782D11225}"/>
    <cellStyle name="Comma 3_A - Source Works - Lundazi-Estimate" xfId="236" xr:uid="{6F7F025F-03C6-4511-9DC7-26CD79822B0E}"/>
    <cellStyle name="Comma 30" xfId="237" xr:uid="{5A5BA7B7-DD3C-45D3-9AB1-81C56873B138}"/>
    <cellStyle name="Comma 31" xfId="238" xr:uid="{E66B4449-A5E9-442F-9EAE-3F68F29C91AB}"/>
    <cellStyle name="Comma 32" xfId="239" xr:uid="{33517C18-F933-4EFD-AD26-4A3752AA6B3A}"/>
    <cellStyle name="Comma 33" xfId="240" xr:uid="{3B5488CB-82D2-462B-810E-B06417C9D874}"/>
    <cellStyle name="Comma 34" xfId="241" xr:uid="{34E2B710-312F-470C-B416-32C4F8E79355}"/>
    <cellStyle name="Comma 35" xfId="242" xr:uid="{EBE782AA-F6FD-4F4C-B8BB-9D6BC40D793A}"/>
    <cellStyle name="Comma 36" xfId="243" xr:uid="{49A8CD73-0A5F-4B44-A7D8-A692D58C9A3B}"/>
    <cellStyle name="Comma 38" xfId="244" xr:uid="{F50D6DCF-4B1C-408E-999F-A9467932998A}"/>
    <cellStyle name="Comma 4" xfId="245" xr:uid="{54BCFA2A-293E-420E-9E02-70435BFF8BED}"/>
    <cellStyle name="Comma 4 10" xfId="246" xr:uid="{3132E952-6F3B-4E8F-BAE4-6310A745545C}"/>
    <cellStyle name="Comma 4 11" xfId="247" xr:uid="{CEED1555-A065-45B4-83C1-A9686BC351DB}"/>
    <cellStyle name="Comma 4 12" xfId="248" xr:uid="{0CA22623-D744-470E-B390-F7ED5AC39FFA}"/>
    <cellStyle name="Comma 4 13" xfId="249" xr:uid="{33E44A41-C55E-44BC-B11A-137754E5621C}"/>
    <cellStyle name="Comma 4 14" xfId="250" xr:uid="{CDD17388-760C-4068-81D9-D9E6777FCA90}"/>
    <cellStyle name="Comma 4 15" xfId="251" xr:uid="{60621318-C0CC-4BAA-BAEB-6DBE3846CFD7}"/>
    <cellStyle name="Comma 4 16" xfId="252" xr:uid="{90324846-9618-4155-9998-C95E21BE40B9}"/>
    <cellStyle name="Comma 4 17" xfId="253" xr:uid="{1ABF93D9-8A37-40EC-BA49-EC181FA896E7}"/>
    <cellStyle name="Comma 4 18" xfId="254" xr:uid="{BABABDB7-E823-454E-92B0-5D412397B35A}"/>
    <cellStyle name="Comma 4 19" xfId="255" xr:uid="{F45B8B8D-31E6-4D81-9A34-6A12D62BEA2D}"/>
    <cellStyle name="Comma 4 2" xfId="256" xr:uid="{F900F897-7554-42F5-AE12-E35FA5EED07E}"/>
    <cellStyle name="Comma 4 20" xfId="257" xr:uid="{13D2A95C-7C7B-4C71-B4BE-23D3E189286C}"/>
    <cellStyle name="Comma 4 3" xfId="258" xr:uid="{C44C5F70-2622-4B46-BCDE-7AC46FF00287}"/>
    <cellStyle name="Comma 4 4" xfId="259" xr:uid="{C17C7E08-7497-428E-A780-FB16B063AB4E}"/>
    <cellStyle name="Comma 4 5" xfId="260" xr:uid="{A5C65728-217F-40F4-8C84-743FB212A43E}"/>
    <cellStyle name="Comma 4 6" xfId="261" xr:uid="{DA8BF6EE-92C4-4F67-9F6B-05E966928FE9}"/>
    <cellStyle name="Comma 4 7" xfId="262" xr:uid="{1EC229CA-6763-4D4D-AFD1-4CCC46E58836}"/>
    <cellStyle name="Comma 4 8" xfId="263" xr:uid="{323E8D02-8D01-4E38-A1CE-4F1E37882031}"/>
    <cellStyle name="Comma 4 9" xfId="264" xr:uid="{346E828B-C2FD-42F0-9BB2-D1352D6221A7}"/>
    <cellStyle name="Comma 4_4H House Type _1" xfId="265" xr:uid="{C207994F-F8F5-49D7-8A0A-97BB84B128AC}"/>
    <cellStyle name="Comma 5" xfId="266" xr:uid="{D4C2F16C-C095-414A-9BFC-FD62C559F7D6}"/>
    <cellStyle name="Comma 5 10" xfId="267" xr:uid="{411F01B3-0F46-431E-BB11-A9C4CD5CE195}"/>
    <cellStyle name="Comma 5 11" xfId="268" xr:uid="{A7315B7B-30D6-4C18-B1B8-A327824F3BB5}"/>
    <cellStyle name="Comma 5 12" xfId="269" xr:uid="{EA7EF11E-BE75-4286-A780-3B8A94A8DA82}"/>
    <cellStyle name="Comma 5 13" xfId="270" xr:uid="{9EAC88F4-F635-4A7C-9EB5-FACDE2D1C40D}"/>
    <cellStyle name="Comma 5 14" xfId="271" xr:uid="{9FBB98E1-6735-47FF-BC93-9E47E7AA743A}"/>
    <cellStyle name="Comma 5 15" xfId="272" xr:uid="{4D4F5559-B112-4F9C-B3AC-013E080A8C69}"/>
    <cellStyle name="Comma 5 2" xfId="273" xr:uid="{C6809187-BAAC-4681-813A-7F59C8BC7A13}"/>
    <cellStyle name="Comma 5 3" xfId="274" xr:uid="{5F1A40BE-1F09-4AB7-BD90-EBECAC7FB332}"/>
    <cellStyle name="Comma 5 4" xfId="275" xr:uid="{5B17C3D5-31C6-4EA9-AA2B-88B32C5A130F}"/>
    <cellStyle name="Comma 5 5" xfId="276" xr:uid="{D3004E40-E78D-48A3-8DF3-855CF0359301}"/>
    <cellStyle name="Comma 5 6" xfId="277" xr:uid="{DBB118BB-6A85-4DD3-8F9F-DF88E8863FF2}"/>
    <cellStyle name="Comma 5 7" xfId="278" xr:uid="{FA8D7D74-1A9A-4715-A090-D91AAD8019DC}"/>
    <cellStyle name="Comma 5 8" xfId="279" xr:uid="{C39213D5-432C-47EE-93C4-3B2FA9DDA325}"/>
    <cellStyle name="Comma 5 9" xfId="280" xr:uid="{1D71DE44-143D-4EB1-99B5-E597A196828D}"/>
    <cellStyle name="Comma 5_Priced BoQ without Workings" xfId="281" xr:uid="{6EE0EE28-3990-4EF1-8CEF-D43FAFBA7689}"/>
    <cellStyle name="Comma 6" xfId="282" xr:uid="{5FE5EABB-DD8E-478E-B32C-C8F0CA3F9E84}"/>
    <cellStyle name="Comma 6 2" xfId="283" xr:uid="{A9C36100-42C5-4FE6-A0EF-3518FD909508}"/>
    <cellStyle name="Comma 7" xfId="284" xr:uid="{DC115286-484C-4B7C-AEFC-5A41A8D885D2}"/>
    <cellStyle name="Comma 7 10" xfId="285" xr:uid="{A361C700-CEDD-42BD-B108-E737B80B1C2B}"/>
    <cellStyle name="Comma 7 11" xfId="286" xr:uid="{636A325E-7E65-4FFB-AE95-0B14D52404CB}"/>
    <cellStyle name="Comma 7 12" xfId="287" xr:uid="{6AF09D57-12C1-4301-88A4-234A8310C417}"/>
    <cellStyle name="Comma 7 13" xfId="288" xr:uid="{B3E013DB-EE2E-4B93-A195-F4BBD245FB4C}"/>
    <cellStyle name="Comma 7 14" xfId="289" xr:uid="{1D57375C-A230-45BE-83BE-7B58C8B946A6}"/>
    <cellStyle name="Comma 7 15" xfId="290" xr:uid="{429095BA-11B2-4A7B-B44A-884321C96581}"/>
    <cellStyle name="Comma 7 16" xfId="291" xr:uid="{96E57329-7F5E-43FD-82F0-69C05BF1B04B}"/>
    <cellStyle name="Comma 7 17" xfId="292" xr:uid="{D169689D-07CE-429B-BB1A-87FD30238713}"/>
    <cellStyle name="Comma 7 18" xfId="293" xr:uid="{8EBB6B0E-4D63-4D7B-91DF-08637C19D600}"/>
    <cellStyle name="Comma 7 19" xfId="294" xr:uid="{3CEFE443-4BF3-45F9-BF98-BD9545BE0E88}"/>
    <cellStyle name="Comma 7 2" xfId="295" xr:uid="{19159E94-6118-48A7-BD82-7AAB3A87CC80}"/>
    <cellStyle name="Comma 7 20" xfId="296" xr:uid="{A9B331BA-A9CF-417D-98A9-8883D294CD25}"/>
    <cellStyle name="Comma 7 21" xfId="297" xr:uid="{E2951D70-D398-4F10-81AD-EBC192F53247}"/>
    <cellStyle name="Comma 7 22" xfId="298" xr:uid="{D46019FC-5BB8-40B0-AD05-DB42D2BB9BC7}"/>
    <cellStyle name="Comma 7 23" xfId="299" xr:uid="{EAAC4EBE-0AC0-4267-AA1B-D18B0E640473}"/>
    <cellStyle name="Comma 7 24" xfId="300" xr:uid="{8C81321F-1344-4CED-B875-4B8C9070A83D}"/>
    <cellStyle name="Comma 7 25" xfId="301" xr:uid="{D35671F2-F454-4CF6-B09C-B57E74D378D6}"/>
    <cellStyle name="Comma 7 26" xfId="302" xr:uid="{D3F7C0B2-EB68-46BF-9177-C5EB1F7BA50B}"/>
    <cellStyle name="Comma 7 27" xfId="303" xr:uid="{6969E82F-635D-4E8D-A475-BE602B52BC27}"/>
    <cellStyle name="Comma 7 28" xfId="304" xr:uid="{0627AC23-3B13-42C1-ADF6-00E55360CF27}"/>
    <cellStyle name="Comma 7 3" xfId="305" xr:uid="{39143025-0893-4E9B-9A82-BD7C228BC4B8}"/>
    <cellStyle name="Comma 7 4" xfId="306" xr:uid="{E692840F-E893-4025-99CB-1E23A6F489A2}"/>
    <cellStyle name="Comma 7 5" xfId="307" xr:uid="{62322455-7E95-414B-BC57-DE39B1E50DA5}"/>
    <cellStyle name="Comma 7 6" xfId="308" xr:uid="{BB989C19-FFBE-4371-943D-ACFD5192A317}"/>
    <cellStyle name="Comma 7 7" xfId="309" xr:uid="{63F37F50-11BF-4167-A97F-5458BF260131}"/>
    <cellStyle name="Comma 7 8" xfId="310" xr:uid="{74B5BDE7-5DDC-45F4-8B2F-CD09A919F406}"/>
    <cellStyle name="Comma 7 9" xfId="311" xr:uid="{9E879743-7949-421B-8587-EBB56E67BC3E}"/>
    <cellStyle name="Comma 8" xfId="312" xr:uid="{3A7E017A-0AF2-44E1-BE22-8BF8D2516F31}"/>
    <cellStyle name="Comma 9" xfId="313" xr:uid="{6720003B-D586-4CD0-8F05-CCEA21C5F5D5}"/>
    <cellStyle name="Currency" xfId="314" builtinId="4"/>
    <cellStyle name="Explanatory Text 2" xfId="315" xr:uid="{711FD573-F711-46FC-93E5-E7EB89DAEBED}"/>
    <cellStyle name="Good 2" xfId="316" xr:uid="{2107729D-7197-4BA1-A589-2E48701689F8}"/>
    <cellStyle name="Heading 1 2" xfId="317" xr:uid="{1C6AF096-E84F-40DD-B7B3-48FB13F09735}"/>
    <cellStyle name="Heading 2 2" xfId="318" xr:uid="{872BCF7A-9022-4D77-99B5-D70B08562491}"/>
    <cellStyle name="Heading 3 2" xfId="319" xr:uid="{81ABA421-3C34-4C2C-8DF2-5C92CAC4DF15}"/>
    <cellStyle name="Heading 4 2" xfId="320" xr:uid="{99102264-161A-4B94-B9F0-1E443B704E0F}"/>
    <cellStyle name="Input 2" xfId="321" xr:uid="{09C33EFC-033F-4A54-8DF4-264D6D586FB0}"/>
    <cellStyle name="Linked Cell 2" xfId="322" xr:uid="{D4E4C9F7-41A7-46A6-AC2B-C726F2C1DC9C}"/>
    <cellStyle name="Neutral 2" xfId="323" xr:uid="{65BEDB6F-8292-4EB8-9780-0DA450608999}"/>
    <cellStyle name="Normal" xfId="0" builtinId="0"/>
    <cellStyle name="Normal 10" xfId="324" xr:uid="{C0EDE97E-2EB8-4225-BB51-5BFE650F8850}"/>
    <cellStyle name="Normal 10 10" xfId="325" xr:uid="{657F68BB-923D-447B-9FF6-7EA4388B359F}"/>
    <cellStyle name="Normal 10 11" xfId="326" xr:uid="{1EF1514F-E078-463B-9725-0D226D9811A7}"/>
    <cellStyle name="Normal 10 12" xfId="327" xr:uid="{A1B5D81A-F519-4BDD-BA90-4911DBED76FD}"/>
    <cellStyle name="Normal 10 13" xfId="328" xr:uid="{890090ED-644B-4C4F-9C76-0E2F5D6AFEFA}"/>
    <cellStyle name="Normal 10 14" xfId="329" xr:uid="{8C965226-8F9A-4B29-B0EF-C4C20DD6B437}"/>
    <cellStyle name="Normal 10 15" xfId="330" xr:uid="{21DB337B-D419-415D-8828-D49DD4D0E09C}"/>
    <cellStyle name="Normal 10 16" xfId="331" xr:uid="{6CD1844B-B4F1-40B6-8CE3-4D00566738FB}"/>
    <cellStyle name="Normal 10 17" xfId="332" xr:uid="{0701FFA0-4176-49BA-AF24-A5B1D534B4EB}"/>
    <cellStyle name="Normal 10 18" xfId="333" xr:uid="{3F108193-3D70-462C-95E4-1A0E11DC9929}"/>
    <cellStyle name="Normal 10 19" xfId="334" xr:uid="{B9E35676-E70D-4D53-9A25-BBDC5C65521C}"/>
    <cellStyle name="Normal 10 2" xfId="335" xr:uid="{01E9C82A-C9D7-45A7-BA76-CC11A0E6D9DF}"/>
    <cellStyle name="Normal 10 20" xfId="336" xr:uid="{D7127120-DC31-4ADD-8727-97F52043DA1B}"/>
    <cellStyle name="Normal 10 21" xfId="337" xr:uid="{F7F3F4B3-FF1E-4819-87D4-6D309BFF899D}"/>
    <cellStyle name="Normal 10 22" xfId="338" xr:uid="{26C3E480-FED3-44D3-A035-40CD089B8876}"/>
    <cellStyle name="Normal 10 23" xfId="339" xr:uid="{D74B4AFF-A70A-45CF-8A34-DF110F4F86D2}"/>
    <cellStyle name="Normal 10 24" xfId="340" xr:uid="{2898F97A-8357-4114-8603-0C6EADE35E6D}"/>
    <cellStyle name="Normal 10 25" xfId="341" xr:uid="{95C2DDD8-F3CC-46E2-BA0C-6527D99BE3CC}"/>
    <cellStyle name="Normal 10 26" xfId="342" xr:uid="{C77CEE24-B350-4BA7-92F8-A1A97315AACD}"/>
    <cellStyle name="Normal 10 27" xfId="343" xr:uid="{A9A0C273-9570-48E7-A513-CCC7208B529B}"/>
    <cellStyle name="Normal 10 28" xfId="344" xr:uid="{679BC167-925C-4DAA-A7EC-25B0D56D15C3}"/>
    <cellStyle name="Normal 10 29" xfId="345" xr:uid="{4A338107-1CC9-447E-B7EF-38DEE1173B1A}"/>
    <cellStyle name="Normal 10 3" xfId="346" xr:uid="{7E9B0E05-6619-4FF5-BF7E-EF1DADD3B446}"/>
    <cellStyle name="Normal 10 30" xfId="347" xr:uid="{1CADB9CB-8112-4F05-9716-3C86A724690B}"/>
    <cellStyle name="Normal 10 31" xfId="348" xr:uid="{530DC5FB-0E5B-4C91-835A-9544C2C5793B}"/>
    <cellStyle name="Normal 10 32" xfId="349" xr:uid="{4C29FEA3-FB7B-49AE-830C-17784C76B38B}"/>
    <cellStyle name="Normal 10 33" xfId="350" xr:uid="{4A5E4507-FC3D-4E17-A964-67170F427EB6}"/>
    <cellStyle name="Normal 10 34" xfId="351" xr:uid="{9EE47216-A29D-4E55-984B-65D7D149A6EC}"/>
    <cellStyle name="Normal 10 35" xfId="352" xr:uid="{DD0A8F21-E830-4748-882E-88A4722BE00F}"/>
    <cellStyle name="Normal 10 36" xfId="353" xr:uid="{F63F439F-B5FD-4B8C-ABE1-23EEF53D6FD4}"/>
    <cellStyle name="Normal 10 37" xfId="354" xr:uid="{CC508AAA-03D4-4482-AD22-B48C756C9511}"/>
    <cellStyle name="Normal 10 38" xfId="355" xr:uid="{C1A93BED-E705-4EB0-A107-08BA7F08B96D}"/>
    <cellStyle name="Normal 10 39" xfId="356" xr:uid="{2490C43E-2266-4ECF-9A5A-492C03D84FFA}"/>
    <cellStyle name="Normal 10 4" xfId="357" xr:uid="{D63692EE-1EE3-40B4-BF5D-43A3B7A12F52}"/>
    <cellStyle name="Normal 10 40" xfId="358" xr:uid="{3576A31E-6439-414C-9310-3EBC0FC10159}"/>
    <cellStyle name="Normal 10 41" xfId="359" xr:uid="{C0EA3A54-BC53-4D81-B936-8AD0BF4CCA9B}"/>
    <cellStyle name="Normal 10 42" xfId="360" xr:uid="{194D0AE7-2010-4AAF-92A8-4A3D30C01EEB}"/>
    <cellStyle name="Normal 10 43" xfId="361" xr:uid="{77F45274-85BF-48A7-A679-BCA53B2BFAF4}"/>
    <cellStyle name="Normal 10 44" xfId="362" xr:uid="{A5AD7696-09D8-43B1-82AB-4D660A3294FC}"/>
    <cellStyle name="Normal 10 45" xfId="363" xr:uid="{C72850B4-CEEC-4CA9-9B76-FCE7A2312FDF}"/>
    <cellStyle name="Normal 10 46" xfId="364" xr:uid="{32284883-AB02-4F8B-977D-D3B18A0E0580}"/>
    <cellStyle name="Normal 10 5" xfId="365" xr:uid="{4362F7FD-46A3-4D54-8260-590EE954CF97}"/>
    <cellStyle name="Normal 10 6" xfId="366" xr:uid="{822985DE-45E7-455F-8ABD-A419A9597A52}"/>
    <cellStyle name="Normal 10 7" xfId="367" xr:uid="{55401312-059E-460F-9B73-625873D666F8}"/>
    <cellStyle name="Normal 10 8" xfId="368" xr:uid="{DD4CED00-64FA-4E4C-96F9-2F63CAC5457A}"/>
    <cellStyle name="Normal 10 9" xfId="369" xr:uid="{6EDA564C-A87C-42A7-91A0-84E121D2AE90}"/>
    <cellStyle name="Normal 11" xfId="370" xr:uid="{20604FB5-8E32-49DE-A939-518A58E4C965}"/>
    <cellStyle name="Normal 11 10" xfId="371" xr:uid="{A089AF83-3026-4B3C-94C4-A947436803CC}"/>
    <cellStyle name="Normal 11 11" xfId="372" xr:uid="{5CD25CF7-A92F-4753-BE3E-724FC6FAE888}"/>
    <cellStyle name="Normal 11 12" xfId="373" xr:uid="{64EF8E73-56C4-45C3-9C6E-2A6DB27DB05A}"/>
    <cellStyle name="Normal 11 13" xfId="374" xr:uid="{3DD49730-2882-4960-8A8B-88D8412DFFBF}"/>
    <cellStyle name="Normal 11 14" xfId="375" xr:uid="{5FBFB433-7946-4651-90C3-67CAEF7FAD88}"/>
    <cellStyle name="Normal 11 15" xfId="376" xr:uid="{E0681858-0983-4CD9-9145-44E2BB22843E}"/>
    <cellStyle name="Normal 11 16" xfId="377" xr:uid="{B53AC052-D3F4-4B53-B66E-29A250BDA63C}"/>
    <cellStyle name="Normal 11 17" xfId="378" xr:uid="{0D8535DC-5749-4EB6-B7F8-3C2BC3F9CF6E}"/>
    <cellStyle name="Normal 11 18" xfId="379" xr:uid="{A4FCAE5E-25B9-4040-A3B6-2B04BCBE8BB4}"/>
    <cellStyle name="Normal 11 19" xfId="380" xr:uid="{843826F8-F9C1-4E15-B963-01405CD626C3}"/>
    <cellStyle name="Normal 11 2" xfId="381" xr:uid="{9EBAC866-E735-4064-9CCE-54A8031EC4DF}"/>
    <cellStyle name="Normal 11 20" xfId="382" xr:uid="{24193355-F653-4DC9-B738-6BE26F64B833}"/>
    <cellStyle name="Normal 11 3" xfId="383" xr:uid="{6BC5978F-E7B5-4C1C-9ACC-60202444F548}"/>
    <cellStyle name="Normal 11 4" xfId="384" xr:uid="{6FBEB3D4-A3C3-4869-AE62-792EDF19D3C1}"/>
    <cellStyle name="Normal 11 5" xfId="385" xr:uid="{6D245CE1-26E8-4F51-B872-BB368EA5FB09}"/>
    <cellStyle name="Normal 11 6" xfId="386" xr:uid="{DDEB3C6E-4307-435B-9376-CC6A9A1ED01C}"/>
    <cellStyle name="Normal 11 7" xfId="387" xr:uid="{7E515165-3100-4687-B3F0-84EFA953E12D}"/>
    <cellStyle name="Normal 11 8" xfId="388" xr:uid="{4E57E089-FE4B-415E-B4DC-7A467419F382}"/>
    <cellStyle name="Normal 11 9" xfId="389" xr:uid="{85B67C1A-9D73-4BA0-B43B-812C4AF297AE}"/>
    <cellStyle name="Normal 12" xfId="390" xr:uid="{3C2C5CA4-A9E9-492B-8847-5703D7F4BD02}"/>
    <cellStyle name="Normal 13" xfId="391" xr:uid="{040E679B-4E91-49EC-83B3-EEDDFF49F524}"/>
    <cellStyle name="Normal 14" xfId="392" xr:uid="{EB51D7D3-1187-4916-AD5C-11410657AC01}"/>
    <cellStyle name="Normal 15" xfId="393" xr:uid="{C7EADD4E-134C-499C-9BEC-0BFAF44BFCCF}"/>
    <cellStyle name="Normal 15 10" xfId="394" xr:uid="{025389F9-D62A-41AC-A5A9-1BAD150C4A3A}"/>
    <cellStyle name="Normal 15 11" xfId="395" xr:uid="{203E6DDF-14A5-4B14-A810-2CF5329D928E}"/>
    <cellStyle name="Normal 15 12" xfId="396" xr:uid="{F9152190-5CE6-4C9A-B2C8-9D75280E8036}"/>
    <cellStyle name="Normal 15 13" xfId="397" xr:uid="{FF22A5AF-2786-461B-8598-A7D885A88F03}"/>
    <cellStyle name="Normal 15 14" xfId="398" xr:uid="{850DB028-413A-45AC-BBF3-EC8B4B975137}"/>
    <cellStyle name="Normal 15 15" xfId="399" xr:uid="{948DE7AA-D876-4C33-BEB1-405FF5AF3F6F}"/>
    <cellStyle name="Normal 15 16" xfId="400" xr:uid="{93CC8B33-4F4E-4FEA-BC98-37A8F200DAD3}"/>
    <cellStyle name="Normal 15 17" xfId="401" xr:uid="{CB08F2A5-A5DC-42E1-A0C8-A06F21EEC01D}"/>
    <cellStyle name="Normal 15 18" xfId="402" xr:uid="{CA8154BC-CC66-47CF-A549-AF48D21DC866}"/>
    <cellStyle name="Normal 15 2" xfId="403" xr:uid="{B21BD7BF-5F5F-4514-9144-6A686F54CE3C}"/>
    <cellStyle name="Normal 15 3" xfId="404" xr:uid="{859DCABA-1FE0-427B-8244-8739944B6CFA}"/>
    <cellStyle name="Normal 15 4" xfId="405" xr:uid="{48B2A7D8-CEF9-45C5-A9E2-8B192FCF5F09}"/>
    <cellStyle name="Normal 15 5" xfId="406" xr:uid="{08F3935A-E717-4A38-A3BD-BD9863300A4C}"/>
    <cellStyle name="Normal 15 6" xfId="407" xr:uid="{1A395E74-C8D8-4096-890A-8C6BB52A8DAF}"/>
    <cellStyle name="Normal 15 7" xfId="408" xr:uid="{8C9B22CA-C8D4-4AEC-BCE1-0B36A6EFD381}"/>
    <cellStyle name="Normal 15 8" xfId="409" xr:uid="{D71D1CF8-FC71-4609-A379-03951A6F83FE}"/>
    <cellStyle name="Normal 15 9" xfId="410" xr:uid="{8EE25E1C-749A-4355-93A7-1D2159F5C99E}"/>
    <cellStyle name="Normal 16" xfId="411" xr:uid="{12888380-8C01-4257-972E-BD3FB15CBD54}"/>
    <cellStyle name="Normal 17" xfId="412" xr:uid="{C16E2192-4042-480E-999F-96314AA262BD}"/>
    <cellStyle name="Normal 18" xfId="413" xr:uid="{2A1240DD-B888-403D-9052-5AEEEFCF777A}"/>
    <cellStyle name="Normal 18 5" xfId="414" xr:uid="{EE1CCF9D-9227-4C5F-9E33-0D0CEBE76D94}"/>
    <cellStyle name="Normal 19" xfId="415" xr:uid="{65D8217A-BFF2-4278-A180-EE3D2C4A9C4A}"/>
    <cellStyle name="Normal 2" xfId="416" xr:uid="{3085E814-A7C4-4590-B6BF-AD0E86FDA10A}"/>
    <cellStyle name="Normal 2 10" xfId="417" xr:uid="{E82810D8-518C-4E79-92C6-6B86A62C8EE8}"/>
    <cellStyle name="Normal 2 11" xfId="418" xr:uid="{8D5D5301-687D-4D2F-A486-4E0E99F94A6E}"/>
    <cellStyle name="Normal 2 12" xfId="419" xr:uid="{8576B3A0-34F5-4EE6-9612-7FDDC387E824}"/>
    <cellStyle name="Normal 2 13" xfId="420" xr:uid="{C9F77FFA-EDB5-4729-80E6-CEC898BFD687}"/>
    <cellStyle name="Normal 2 14" xfId="421" xr:uid="{80C24C90-F4B5-495B-8224-ECECD2D0E415}"/>
    <cellStyle name="Normal 2 15" xfId="422" xr:uid="{B11A3C68-FFAB-41CC-9E25-224AFCA802D0}"/>
    <cellStyle name="Normal 2 16" xfId="423" xr:uid="{05634A7A-15CE-4EF3-8B65-27BFE57F60D6}"/>
    <cellStyle name="Normal 2 17" xfId="424" xr:uid="{4A043917-BA64-472C-A460-8655822ED7A0}"/>
    <cellStyle name="Normal 2 18" xfId="425" xr:uid="{E43C2BBA-7963-4D03-853B-EA3FE753F252}"/>
    <cellStyle name="Normal 2 19" xfId="426" xr:uid="{8416A808-8B61-4EE2-9C57-2A165E75959B}"/>
    <cellStyle name="Normal 2 2" xfId="427" xr:uid="{222B1F05-59AF-44B8-9BB0-3DE2D24E5CB9}"/>
    <cellStyle name="Normal 2 2 10" xfId="428" xr:uid="{4CCDF22E-23DA-4954-8B1F-DB736D07DB4D}"/>
    <cellStyle name="Normal 2 2 11" xfId="429" xr:uid="{893BE1F3-B5FD-4D03-A2CF-C44F9D540C43}"/>
    <cellStyle name="Normal 2 2 2" xfId="430" xr:uid="{C2A162BA-B177-46FD-9FF8-AEA3F62143A3}"/>
    <cellStyle name="Normal 2 2 3" xfId="431" xr:uid="{C3D1F1AD-E224-4F75-8A90-A7EC8965FE24}"/>
    <cellStyle name="Normal 2 2 4" xfId="432" xr:uid="{BB3EED5A-EF11-40B4-8B5E-7573BFE41005}"/>
    <cellStyle name="Normal 2 2 7" xfId="433" xr:uid="{14BE5F51-F61D-437E-A858-EB778C92AE52}"/>
    <cellStyle name="Normal 2 2 8" xfId="434" xr:uid="{C88FD93D-4BE8-4B2A-9BD8-CD843F373BB8}"/>
    <cellStyle name="Normal 2 2 9" xfId="435" xr:uid="{71ECDA94-3115-42C5-BD10-36D1EBE709C0}"/>
    <cellStyle name="Normal 2 20" xfId="436" xr:uid="{ACD76C41-72A6-4989-8867-F20A8FBE4C35}"/>
    <cellStyle name="Normal 2 21" xfId="437" xr:uid="{9813D89A-022D-43FF-823C-66F8FB9B0500}"/>
    <cellStyle name="Normal 2 22" xfId="438" xr:uid="{84F4431B-CB9E-4F09-AE02-577E46C88EDF}"/>
    <cellStyle name="Normal 2 23" xfId="439" xr:uid="{13315057-B528-40CA-A497-62989505C2BD}"/>
    <cellStyle name="Normal 2 24" xfId="440" xr:uid="{8010A33D-1F5A-460C-B8C8-9DF61DE5353F}"/>
    <cellStyle name="Normal 2 25" xfId="441" xr:uid="{A047B2AE-E3D7-468F-AF6A-8B7619DBBE87}"/>
    <cellStyle name="Normal 2 26" xfId="442" xr:uid="{65BF133F-8B07-4BEE-B348-06A9A611277C}"/>
    <cellStyle name="Normal 2 27" xfId="443" xr:uid="{D44AC3BA-7E59-4D05-A4E8-A0B60CB7C979}"/>
    <cellStyle name="Normal 2 28" xfId="444" xr:uid="{6DEB64AD-9B3C-4B31-8F9D-DC19F12FD38C}"/>
    <cellStyle name="Normal 2 29" xfId="445" xr:uid="{0D87E1D4-AC6A-4731-909B-6811CFB2FDA9}"/>
    <cellStyle name="Normal 2 3" xfId="446" xr:uid="{4AF0459A-29ED-4C41-B1B1-1D19DFD84C7E}"/>
    <cellStyle name="Normal 2 3 2" xfId="447" xr:uid="{D163D21C-053C-4606-9004-AB6E0F8E1E8D}"/>
    <cellStyle name="Normal 2 3_Xl0000011" xfId="448" xr:uid="{7ACB9E31-E63F-4EE2-8102-664D924C7483}"/>
    <cellStyle name="Normal 2 30" xfId="449" xr:uid="{819AD366-BCED-4CAB-A31B-01AB875F434F}"/>
    <cellStyle name="Normal 2 31" xfId="450" xr:uid="{3640E0D5-B167-4C85-AC1B-18A4FBD478E6}"/>
    <cellStyle name="Normal 2 32" xfId="451" xr:uid="{A385C7E5-933C-4D99-931B-811175236A92}"/>
    <cellStyle name="Normal 2 33" xfId="452" xr:uid="{B54429D4-7CA4-429B-B7A4-E8BB7FD72A63}"/>
    <cellStyle name="Normal 2 34" xfId="453" xr:uid="{7E5B4F5A-F946-484B-A76E-95B04BB7B589}"/>
    <cellStyle name="Normal 2 35" xfId="454" xr:uid="{0E8984D0-A34B-449E-A469-59C5A0C429BD}"/>
    <cellStyle name="Normal 2 36" xfId="455" xr:uid="{DE89D374-B794-4A54-9E77-42E219133920}"/>
    <cellStyle name="Normal 2 37" xfId="456" xr:uid="{F7EAA9E3-EB90-4839-81C8-4EF9C60F903D}"/>
    <cellStyle name="Normal 2 38" xfId="457" xr:uid="{0BF464E7-64E3-45DF-824C-392DE391BE0B}"/>
    <cellStyle name="Normal 2 39" xfId="458" xr:uid="{2F3E9E91-52A6-4460-9C03-4B223D71C5F6}"/>
    <cellStyle name="Normal 2 4" xfId="459" xr:uid="{6F9C105C-20C9-42ED-B86F-2A15178B59A8}"/>
    <cellStyle name="Normal 2 40" xfId="460" xr:uid="{8BD29DFA-AD4D-4919-BFA9-EFFD756B70E7}"/>
    <cellStyle name="Normal 2 41" xfId="461" xr:uid="{AAE46204-CD95-4A32-93B6-8BFB07592ADF}"/>
    <cellStyle name="Normal 2 42" xfId="462" xr:uid="{16892E0F-D099-4B51-B820-67A8E4198DAF}"/>
    <cellStyle name="Normal 2 43" xfId="463" xr:uid="{3C7458C6-E005-4833-B908-815D05843793}"/>
    <cellStyle name="Normal 2 44" xfId="464" xr:uid="{0BCBD621-2910-4575-BFB2-6B8B05A62328}"/>
    <cellStyle name="Normal 2 45" xfId="465" xr:uid="{E08F7C4C-B789-4E67-A0F1-3973761D9AF8}"/>
    <cellStyle name="Normal 2 46" xfId="466" xr:uid="{BB9CF46F-3A45-4A7A-9027-EBA6C3FA104F}"/>
    <cellStyle name="Normal 2 47" xfId="467" xr:uid="{6A2FEE1A-5412-48F6-AA5E-A988DE443B17}"/>
    <cellStyle name="Normal 2 48" xfId="468" xr:uid="{10D89ACD-56B1-458A-AEF4-28EF756580C6}"/>
    <cellStyle name="Normal 2 5" xfId="469" xr:uid="{C8207B1C-CA16-4DB9-BB15-0E388ECDFD75}"/>
    <cellStyle name="Normal 2 6" xfId="470" xr:uid="{8DB8393C-D756-441C-A686-F928B4FD5061}"/>
    <cellStyle name="Normal 2 7" xfId="471" xr:uid="{D813AB52-53E6-4DAB-A2C7-22694394877E}"/>
    <cellStyle name="Normal 2 8" xfId="472" xr:uid="{1182364C-35C3-4F27-B2ED-256D22E2A01C}"/>
    <cellStyle name="Normal 2 9" xfId="473" xr:uid="{902095A5-C431-47D0-ADA2-F27DD4C496F8}"/>
    <cellStyle name="Normal 2_Rehab_BQ" xfId="474" xr:uid="{A6B77E64-3A8E-46B7-B57C-35A773753B8F}"/>
    <cellStyle name="Normal 20" xfId="475" xr:uid="{BAE7A87B-CD7C-43C0-9EBB-DC9B9FF4ADF5}"/>
    <cellStyle name="Normal 21" xfId="476" xr:uid="{95904B4F-8B9A-4E0D-8347-FBA55A624436}"/>
    <cellStyle name="Normal 22" xfId="477" xr:uid="{940BDFF0-FE5B-45A0-BAFB-B761DE03CCF7}"/>
    <cellStyle name="Normal 23" xfId="478" xr:uid="{C8982703-2E5E-4591-82C8-7D2C25E00A95}"/>
    <cellStyle name="Normal 24" xfId="479" xr:uid="{A88680C4-E10D-4628-941B-93E79B6A0A3A}"/>
    <cellStyle name="Normal 25" xfId="480" xr:uid="{51B35C79-38EF-45F4-84DE-2D5AA7A7229A}"/>
    <cellStyle name="Normal 26" xfId="481" xr:uid="{10B9CC9A-8FD7-4C6A-91A1-0D3ECD6F1870}"/>
    <cellStyle name="Normal 27" xfId="482" xr:uid="{3177FFDC-340D-4292-B606-CA1CC9139358}"/>
    <cellStyle name="Normal 28" xfId="483" xr:uid="{1C60AA7D-0A90-4C08-9963-32CD0EE17F11}"/>
    <cellStyle name="Normal 29" xfId="484" xr:uid="{24019B07-B99C-45F6-9AD5-C4DD1B514803}"/>
    <cellStyle name="Normal 3" xfId="485" xr:uid="{3B9D0190-DC5E-4645-A88C-C37D57BB346B}"/>
    <cellStyle name="Normal 30" xfId="486" xr:uid="{3BDC936D-C728-4AE9-919D-F8C1CED55E01}"/>
    <cellStyle name="Normal 31" xfId="487" xr:uid="{A800E2BB-5D39-41BB-868C-84C9039C95CC}"/>
    <cellStyle name="Normal 32" xfId="488" xr:uid="{8DBE4A9E-B55E-4E95-9F1B-8EB9CB73236C}"/>
    <cellStyle name="Normal 33" xfId="489" xr:uid="{96AC95D4-08B6-4C55-B5F0-6203B57B7A1A}"/>
    <cellStyle name="Normal 34" xfId="490" xr:uid="{231DD9C5-CAAD-49E2-BBE3-0CC9C7922028}"/>
    <cellStyle name="Normal 35" xfId="491" xr:uid="{2857956E-0D1A-4989-AE7C-BFA1BB3595EB}"/>
    <cellStyle name="Normal 36" xfId="492" xr:uid="{ECDD4D16-887E-4B5B-8860-221E04E8091F}"/>
    <cellStyle name="Normal 37" xfId="493" xr:uid="{9765A807-181B-465D-8BF8-87CAA5CF2279}"/>
    <cellStyle name="Normal 38" xfId="494" xr:uid="{04999DE3-47F4-475B-8B6D-3B52EE76A217}"/>
    <cellStyle name="Normal 38 10" xfId="495" xr:uid="{C450B4CA-A6E9-4960-94E2-7324EC4047D1}"/>
    <cellStyle name="Normal 38 11" xfId="496" xr:uid="{5801DE73-9BA6-43F0-A462-D26653C6DECA}"/>
    <cellStyle name="Normal 38 12" xfId="497" xr:uid="{D837B451-5F9C-4C46-858C-32F0C001014C}"/>
    <cellStyle name="Normal 38 13" xfId="498" xr:uid="{85E9D5C1-22D1-4410-8F10-50DC09D61770}"/>
    <cellStyle name="Normal 38 14" xfId="499" xr:uid="{4C758C93-62C1-48C7-81F5-BAA6718F3492}"/>
    <cellStyle name="Normal 38 15" xfId="500" xr:uid="{376CDD73-6001-4254-8752-9AB55B003649}"/>
    <cellStyle name="Normal 38 16" xfId="501" xr:uid="{EFEAD986-74FB-449A-982D-1C0E2F8992AB}"/>
    <cellStyle name="Normal 38 17" xfId="502" xr:uid="{ADBB6A67-D808-4A33-BDC7-0C8FC8D7B56D}"/>
    <cellStyle name="Normal 38 18" xfId="503" xr:uid="{307CE004-2FF2-42BD-BB18-C903450AE6BB}"/>
    <cellStyle name="Normal 38 2" xfId="504" xr:uid="{CE268010-5C69-4D53-8F7D-D924303422ED}"/>
    <cellStyle name="Normal 38 3" xfId="505" xr:uid="{EE60A44F-178F-43B1-AC9A-316E22F84F06}"/>
    <cellStyle name="Normal 38 4" xfId="506" xr:uid="{8BF063DC-DCDD-40F6-B120-D35CF16D0A1F}"/>
    <cellStyle name="Normal 38 5" xfId="507" xr:uid="{11993E0D-F89E-4B07-9D74-0BEE5BCD4014}"/>
    <cellStyle name="Normal 38 6" xfId="508" xr:uid="{0DEA53D6-568E-4021-9506-7329C5E42234}"/>
    <cellStyle name="Normal 38 7" xfId="509" xr:uid="{A1D66417-89A6-4486-A860-E3C9587C9032}"/>
    <cellStyle name="Normal 38 8" xfId="510" xr:uid="{D34C319A-9D4A-4B13-A401-13092AF2509D}"/>
    <cellStyle name="Normal 38 9" xfId="511" xr:uid="{7FC70C8D-BEE7-4007-AA17-123BF5E9CC6C}"/>
    <cellStyle name="Normal 39" xfId="512" xr:uid="{D7962739-0326-42D7-9CF4-33941CF3AAB1}"/>
    <cellStyle name="Normal 4" xfId="513" xr:uid="{567F7A2A-8D21-47E8-9A3E-9994E70F3951}"/>
    <cellStyle name="Normal 4 10" xfId="514" xr:uid="{69006542-5DD0-43DE-AF80-0C16FD742F99}"/>
    <cellStyle name="Normal 4 11" xfId="515" xr:uid="{F36E23A4-1E58-443C-9068-55899A7D4C96}"/>
    <cellStyle name="Normal 4 12" xfId="516" xr:uid="{7F5009AC-E127-4DAF-B095-515665A2A28A}"/>
    <cellStyle name="Normal 4 13" xfId="517" xr:uid="{0942F1CB-F696-4EB5-8EB3-612840739EB6}"/>
    <cellStyle name="Normal 4 14" xfId="518" xr:uid="{0E0BB97E-65F2-44AC-814B-9A3D837A9092}"/>
    <cellStyle name="Normal 4 15" xfId="519" xr:uid="{370905FB-B7B5-4B1C-BAE9-769F531F9905}"/>
    <cellStyle name="Normal 4 16" xfId="520" xr:uid="{2783039E-B7F4-46BB-9086-A7300C900855}"/>
    <cellStyle name="Normal 4 17" xfId="521" xr:uid="{CD8F736C-DF81-49B1-90D3-994949112264}"/>
    <cellStyle name="Normal 4 18" xfId="522" xr:uid="{6C6DC555-72B6-4F72-894B-26A9213A89ED}"/>
    <cellStyle name="Normal 4 19" xfId="523" xr:uid="{69506629-BA45-45A3-94FE-A6715E176287}"/>
    <cellStyle name="Normal 4 2" xfId="524" xr:uid="{7E132769-3CD4-4AF3-993C-4E2C81E5FED2}"/>
    <cellStyle name="Normal 4 20" xfId="525" xr:uid="{50E5B847-FEC1-441D-8C11-EC7689C83527}"/>
    <cellStyle name="Normal 4 21" xfId="526" xr:uid="{7F627AF6-C0E6-405D-965F-134D35AD3D3A}"/>
    <cellStyle name="Normal 4 3" xfId="527" xr:uid="{53996060-2755-4AB1-A3E2-F794FCB19DD4}"/>
    <cellStyle name="Normal 4 4" xfId="528" xr:uid="{A324815E-2669-400F-9F45-77663B8C4824}"/>
    <cellStyle name="Normal 4 5" xfId="529" xr:uid="{E50B1D4B-04F0-4B6D-9F2F-A48C4169FABD}"/>
    <cellStyle name="Normal 4 6" xfId="530" xr:uid="{EC6CA73C-3C8B-40AA-9633-8F3E97E7A10A}"/>
    <cellStyle name="Normal 4 7" xfId="531" xr:uid="{F00695FB-C698-4D9A-A625-CF3FCCFC3B8E}"/>
    <cellStyle name="Normal 4 8" xfId="532" xr:uid="{67253B47-098F-4B2A-BEA1-01BF2178210A}"/>
    <cellStyle name="Normal 4 9" xfId="533" xr:uid="{D01AF09C-4584-4093-BC15-07D95BFF0128}"/>
    <cellStyle name="Normal 40" xfId="534" xr:uid="{644B5D96-7107-443A-AF32-DFB7145368BD}"/>
    <cellStyle name="Normal 40 10" xfId="535" xr:uid="{17E2A8F2-7C4A-4ECD-8055-AA0E7D7046F5}"/>
    <cellStyle name="Normal 40 11" xfId="536" xr:uid="{0F232555-9A92-479B-B584-CCAD1A6B6896}"/>
    <cellStyle name="Normal 40 12" xfId="537" xr:uid="{9D3C27A6-0709-408F-A5BA-40F046E75EFF}"/>
    <cellStyle name="Normal 40 13" xfId="538" xr:uid="{2930C422-1C5D-4BF8-9F48-7451E2E4A937}"/>
    <cellStyle name="Normal 40 14" xfId="539" xr:uid="{7F379CCE-BB93-42DD-A926-23E4AAD32411}"/>
    <cellStyle name="Normal 40 15" xfId="540" xr:uid="{59E685DB-F322-451D-A1FC-2B51C5AFC015}"/>
    <cellStyle name="Normal 40 16" xfId="541" xr:uid="{128104B7-34B6-43D6-9228-07A06B88A372}"/>
    <cellStyle name="Normal 40 17" xfId="542" xr:uid="{B87DE6A5-B7B7-4352-A118-0255AFA43621}"/>
    <cellStyle name="Normal 40 18" xfId="543" xr:uid="{508C402A-320B-42D9-A3AD-99D6934AB2BA}"/>
    <cellStyle name="Normal 40 2" xfId="544" xr:uid="{F300E710-E5A4-4373-89B7-147506F2E0C9}"/>
    <cellStyle name="Normal 40 3" xfId="545" xr:uid="{AB11A054-A7C3-4305-A6B9-EF6965EF49ED}"/>
    <cellStyle name="Normal 40 4" xfId="546" xr:uid="{2F62A23E-2B42-420A-9969-9C3AF9ACCD31}"/>
    <cellStyle name="Normal 40 5" xfId="547" xr:uid="{1686C4F8-84DB-4C4C-A958-8230187D5A41}"/>
    <cellStyle name="Normal 40 6" xfId="548" xr:uid="{FCE32452-52E3-40B7-A5A5-DA3351FE2951}"/>
    <cellStyle name="Normal 40 7" xfId="549" xr:uid="{07B39278-EA1E-4C8F-BF05-DE78009DBD4F}"/>
    <cellStyle name="Normal 40 8" xfId="550" xr:uid="{E630F482-4F68-478E-B874-9C89AF3CD1D7}"/>
    <cellStyle name="Normal 40 9" xfId="551" xr:uid="{C2229429-61AD-46A8-AB34-C1139D41E6BC}"/>
    <cellStyle name="Normal 41" xfId="552" xr:uid="{7755757F-8430-4243-9315-99CDC6118E57}"/>
    <cellStyle name="Normal 42" xfId="553" xr:uid="{33CE20D9-F416-4FFF-BD8F-1A2E41F4F64C}"/>
    <cellStyle name="Normal 43" xfId="554" xr:uid="{821302CE-6ABC-4CF9-A287-9412E1D401A9}"/>
    <cellStyle name="Normal 44" xfId="555" xr:uid="{616B682A-F182-49E6-88B1-5A7EF7E9D8D9}"/>
    <cellStyle name="Normal 5" xfId="556" xr:uid="{17A3E67D-45F1-4E07-8355-541FC8B7C741}"/>
    <cellStyle name="Normal 5 10" xfId="557" xr:uid="{700E7E5A-5AD6-4E81-84A3-B1D54963143E}"/>
    <cellStyle name="Normal 5 11" xfId="558" xr:uid="{C5F762E4-6756-4D46-B8B7-4218E91ED563}"/>
    <cellStyle name="Normal 5 12" xfId="559" xr:uid="{222D2FC8-6581-4A37-B20D-D1C029198D9B}"/>
    <cellStyle name="Normal 5 13" xfId="560" xr:uid="{A66E77F6-66C0-4733-A051-E94EBC4508B5}"/>
    <cellStyle name="Normal 5 14" xfId="561" xr:uid="{AC9E52A2-BF2F-49CE-88B6-3457950F1F0B}"/>
    <cellStyle name="Normal 5 15" xfId="562" xr:uid="{E1F729DF-7AE4-4FBA-B50B-0820F92FDA0E}"/>
    <cellStyle name="Normal 5 16" xfId="563" xr:uid="{5B8923C7-1081-4399-AEE4-D39497E16F9A}"/>
    <cellStyle name="Normal 5 17" xfId="564" xr:uid="{4EF5B450-96F1-40FB-88C2-DCFF5C71A875}"/>
    <cellStyle name="Normal 5 18" xfId="565" xr:uid="{5A218D6A-3302-4959-B777-7AF744B53ADA}"/>
    <cellStyle name="Normal 5 19" xfId="566" xr:uid="{FE991CB1-32BF-43BE-BB80-EB1E9EB9FBB0}"/>
    <cellStyle name="Normal 5 2" xfId="567" xr:uid="{3806DE17-5E06-4A99-A131-AE24EFE4A50D}"/>
    <cellStyle name="Normal 5 20" xfId="568" xr:uid="{167DAA53-7B35-4E3B-BB97-2FE3ADB24255}"/>
    <cellStyle name="Normal 5 3" xfId="569" xr:uid="{B7DC071E-84C2-4838-A15A-5721860744A5}"/>
    <cellStyle name="Normal 5 4" xfId="570" xr:uid="{29E79226-2DC8-4DBE-9E4D-D3D794774167}"/>
    <cellStyle name="Normal 5 5" xfId="571" xr:uid="{AAD9A703-2709-4380-988D-06F00F783DC5}"/>
    <cellStyle name="Normal 5 6" xfId="572" xr:uid="{E49E2B53-1061-4D07-B004-B8AF57EC43B6}"/>
    <cellStyle name="Normal 5 7" xfId="573" xr:uid="{BEC60786-178C-445E-A5B4-6EB5294917DE}"/>
    <cellStyle name="Normal 5 8" xfId="574" xr:uid="{7EE4C83F-E660-4874-BB1E-F9CFB09ED41E}"/>
    <cellStyle name="Normal 5 9" xfId="575" xr:uid="{BFD6ECE1-EAA5-4F33-9C18-A386D916D73D}"/>
    <cellStyle name="Normal 5_Eldoret BoQs" xfId="576" xr:uid="{A0A4B99D-5C00-413B-8D4D-9C49D92DC0C7}"/>
    <cellStyle name="Normal 6" xfId="577" xr:uid="{4EB89E68-7391-46DE-85BA-B09AC65CD193}"/>
    <cellStyle name="Normal 6 10" xfId="578" xr:uid="{506325E0-434D-43BC-A3C7-D498D622C6C8}"/>
    <cellStyle name="Normal 6 11" xfId="579" xr:uid="{748AC4DA-93E7-422E-845E-ED6859211C23}"/>
    <cellStyle name="Normal 6 12" xfId="580" xr:uid="{C71D7284-4014-43C6-9316-51075FB39724}"/>
    <cellStyle name="Normal 6 13" xfId="581" xr:uid="{BEF5B84B-EB8D-4123-B099-CC8BCC89F8DB}"/>
    <cellStyle name="Normal 6 14" xfId="582" xr:uid="{31305920-5880-469D-B224-78FDBEA01AD0}"/>
    <cellStyle name="Normal 6 15" xfId="583" xr:uid="{86CDC437-B411-4CE6-A44A-7DEAFFC7F753}"/>
    <cellStyle name="Normal 6 16" xfId="584" xr:uid="{140FC93F-A1E6-40D8-B3C5-DBF4236F72BF}"/>
    <cellStyle name="Normal 6 17" xfId="585" xr:uid="{FE432998-1A81-40CF-A2CC-A0F5A8598E11}"/>
    <cellStyle name="Normal 6 18" xfId="586" xr:uid="{0E1F9D16-B1EA-4B09-BADD-58DFF5B08AB0}"/>
    <cellStyle name="Normal 6 19" xfId="587" xr:uid="{7B14101F-E9F5-490D-917C-1BBA3D4D3D66}"/>
    <cellStyle name="Normal 6 2" xfId="588" xr:uid="{2F486611-35B9-4AED-A9B8-261422043B73}"/>
    <cellStyle name="Normal 6 20" xfId="589" xr:uid="{569116B9-D2F6-41EF-B03A-EEE6F2193037}"/>
    <cellStyle name="Normal 6 3" xfId="590" xr:uid="{2AC2CBBF-4019-4155-B50C-8D5ECCDBB322}"/>
    <cellStyle name="Normal 6 4" xfId="591" xr:uid="{7BBE5558-B6F4-401B-8AE4-08B645B8C942}"/>
    <cellStyle name="Normal 6 5" xfId="592" xr:uid="{2B33EB55-8650-49E3-AFB5-14AA574E5845}"/>
    <cellStyle name="Normal 6 6" xfId="593" xr:uid="{B65A86AD-01E4-4B86-910B-5A37557D827E}"/>
    <cellStyle name="Normal 6 7" xfId="594" xr:uid="{132FFB30-5EDC-4605-A9AA-179E482B4C5D}"/>
    <cellStyle name="Normal 6 8" xfId="595" xr:uid="{4CD2B572-FA1B-4155-AE1A-6784A66EA2E3}"/>
    <cellStyle name="Normal 6 9" xfId="596" xr:uid="{AD114E75-E842-4A15-9174-3B859A9DC724}"/>
    <cellStyle name="Normal 7" xfId="597" xr:uid="{D9587D4E-BB2A-4409-B230-4B8A1876CBB4}"/>
    <cellStyle name="Normal 8" xfId="598" xr:uid="{DC94013C-383D-46DA-9131-FC4840558928}"/>
    <cellStyle name="Normal 8 2" xfId="599" xr:uid="{0782707E-84FC-4B50-82B3-651255CD97FF}"/>
    <cellStyle name="Normal 9" xfId="600" xr:uid="{2633E865-0DC2-4BA9-B031-13971426606B}"/>
    <cellStyle name="Note 2" xfId="601" xr:uid="{416BCD6C-E104-4360-8FF9-5EEC2E16F41B}"/>
    <cellStyle name="Output 2" xfId="602" xr:uid="{FB65C74B-7B03-452C-8535-CA57D6404C28}"/>
    <cellStyle name="Percent 2" xfId="603" xr:uid="{353B92FC-D8AE-4039-9801-DFCC617E1AF8}"/>
    <cellStyle name="Percent 2 2" xfId="604" xr:uid="{43EBA2F5-DB4F-47BC-A605-82D13DF4DA5B}"/>
    <cellStyle name="Percent 3" xfId="605" xr:uid="{0C95DE06-0B77-476E-B05E-3863C767EC21}"/>
    <cellStyle name="Percent 4" xfId="606" xr:uid="{ECA50E10-8BC6-4893-AE5B-4294725A4553}"/>
    <cellStyle name="Percent 5" xfId="607" xr:uid="{F8871C28-C20E-49C6-953D-D5F520FB8C76}"/>
    <cellStyle name="Title 2" xfId="608" xr:uid="{9C5DE102-66DA-48FF-811C-19A6EA622C32}"/>
    <cellStyle name="Total 2" xfId="609" xr:uid="{63129A6D-E96B-46E7-AAA9-28B2C9CEF414}"/>
    <cellStyle name="Warning Text 2" xfId="610" xr:uid="{E3FB8A15-BFC8-4BEF-A306-9152F776C8A2}"/>
    <cellStyle name="常规_Qty. of GMS, G.I.，Concrete pipes" xfId="611" xr:uid="{EC4CD9AE-96CB-4E1A-9E89-3A95598EC819}"/>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8B28EE-D072-47E0-BCB9-99DBF5B7188E}">
  <sheetPr>
    <tabColor rgb="FF00B0F0"/>
    <pageSetUpPr autoPageBreaks="0" fitToPage="1"/>
  </sheetPr>
  <dimension ref="A1:W238"/>
  <sheetViews>
    <sheetView tabSelected="1" view="pageBreakPreview" topLeftCell="A229" zoomScale="115" zoomScaleNormal="100" zoomScaleSheetLayoutView="115" workbookViewId="0">
      <selection activeCell="B145" sqref="B145"/>
    </sheetView>
  </sheetViews>
  <sheetFormatPr defaultColWidth="11.453125" defaultRowHeight="14"/>
  <cols>
    <col min="1" max="1" width="9" style="4" customWidth="1"/>
    <col min="2" max="2" width="72.81640625" style="1" customWidth="1"/>
    <col min="3" max="3" width="20.26953125" style="3" customWidth="1"/>
    <col min="4" max="4" width="13.7265625" style="3" customWidth="1"/>
    <col min="5" max="5" width="17.7265625" style="8" customWidth="1"/>
    <col min="6" max="6" width="22" style="9" customWidth="1"/>
    <col min="7" max="16384" width="11.453125" style="1"/>
  </cols>
  <sheetData>
    <row r="1" spans="1:6" ht="39" customHeight="1">
      <c r="A1" s="192" t="s">
        <v>152</v>
      </c>
      <c r="B1" s="192"/>
      <c r="C1" s="192"/>
      <c r="D1" s="192"/>
      <c r="E1" s="192"/>
      <c r="F1" s="192"/>
    </row>
    <row r="2" spans="1:6" ht="18">
      <c r="A2" s="193" t="s">
        <v>153</v>
      </c>
      <c r="B2" s="193"/>
      <c r="C2" s="193"/>
      <c r="D2" s="193"/>
      <c r="E2" s="193"/>
      <c r="F2" s="193"/>
    </row>
    <row r="3" spans="1:6" ht="18">
      <c r="A3" s="194" t="s">
        <v>97</v>
      </c>
      <c r="B3" s="194"/>
      <c r="C3" s="194"/>
      <c r="D3" s="194"/>
      <c r="E3" s="194"/>
      <c r="F3" s="194"/>
    </row>
    <row r="4" spans="1:6" ht="18.5" thickBot="1">
      <c r="A4" s="10"/>
      <c r="B4" s="11"/>
      <c r="C4" s="12"/>
      <c r="D4" s="12"/>
      <c r="E4" s="13"/>
      <c r="F4" s="14"/>
    </row>
    <row r="5" spans="1:6" ht="49.9" customHeight="1" thickBot="1">
      <c r="A5" s="15" t="s">
        <v>21</v>
      </c>
      <c r="B5" s="16" t="s">
        <v>20</v>
      </c>
      <c r="C5" s="17" t="s">
        <v>18</v>
      </c>
      <c r="D5" s="17" t="s">
        <v>19</v>
      </c>
      <c r="E5" s="18" t="s">
        <v>43</v>
      </c>
      <c r="F5" s="19" t="s">
        <v>44</v>
      </c>
    </row>
    <row r="6" spans="1:6" ht="18">
      <c r="A6" s="20"/>
      <c r="B6" s="21" t="s">
        <v>2</v>
      </c>
      <c r="C6" s="22"/>
      <c r="D6" s="22"/>
      <c r="E6" s="23"/>
      <c r="F6" s="24"/>
    </row>
    <row r="7" spans="1:6" s="5" customFormat="1" ht="113.25" customHeight="1">
      <c r="A7" s="25"/>
      <c r="B7" s="26" t="s">
        <v>76</v>
      </c>
      <c r="C7" s="27"/>
      <c r="D7" s="27"/>
      <c r="E7" s="28"/>
      <c r="F7" s="29"/>
    </row>
    <row r="8" spans="1:6" s="5" customFormat="1" ht="25.5" customHeight="1">
      <c r="A8" s="131">
        <v>1</v>
      </c>
      <c r="B8" s="35" t="s">
        <v>163</v>
      </c>
      <c r="C8" s="31">
        <v>1</v>
      </c>
      <c r="D8" s="32" t="s">
        <v>31</v>
      </c>
      <c r="E8" s="33"/>
      <c r="F8" s="34"/>
    </row>
    <row r="9" spans="1:6" s="5" customFormat="1" ht="39" customHeight="1">
      <c r="A9" s="31">
        <v>1.01</v>
      </c>
      <c r="B9" s="35" t="s">
        <v>72</v>
      </c>
      <c r="C9" s="31">
        <v>8</v>
      </c>
      <c r="D9" s="31" t="s">
        <v>3</v>
      </c>
      <c r="E9" s="33"/>
      <c r="F9" s="34"/>
    </row>
    <row r="10" spans="1:6" s="5" customFormat="1" ht="39.75" customHeight="1">
      <c r="A10" s="31">
        <v>1.02</v>
      </c>
      <c r="B10" s="35" t="s">
        <v>71</v>
      </c>
      <c r="C10" s="31">
        <v>8</v>
      </c>
      <c r="D10" s="31" t="s">
        <v>3</v>
      </c>
      <c r="E10" s="33"/>
      <c r="F10" s="34"/>
    </row>
    <row r="11" spans="1:6" s="5" customFormat="1" ht="17.25" customHeight="1">
      <c r="A11" s="31">
        <v>1.03</v>
      </c>
      <c r="B11" s="36" t="s">
        <v>70</v>
      </c>
      <c r="C11" s="31">
        <v>8</v>
      </c>
      <c r="D11" s="31" t="s">
        <v>3</v>
      </c>
      <c r="E11" s="33"/>
      <c r="F11" s="34"/>
    </row>
    <row r="12" spans="1:6" s="5" customFormat="1" ht="17.25" customHeight="1">
      <c r="A12" s="31">
        <v>1.04</v>
      </c>
      <c r="B12" s="36" t="s">
        <v>27</v>
      </c>
      <c r="C12" s="37">
        <v>12000</v>
      </c>
      <c r="D12" s="31" t="s">
        <v>4</v>
      </c>
      <c r="E12" s="33"/>
      <c r="F12" s="34"/>
    </row>
    <row r="13" spans="1:6" s="5" customFormat="1" ht="100.5" customHeight="1">
      <c r="A13" s="31">
        <v>1.05</v>
      </c>
      <c r="B13" s="38" t="s">
        <v>167</v>
      </c>
      <c r="C13" s="31">
        <v>1</v>
      </c>
      <c r="D13" s="31" t="s">
        <v>31</v>
      </c>
      <c r="E13" s="31"/>
      <c r="F13" s="31"/>
    </row>
    <row r="14" spans="1:6" s="5" customFormat="1" ht="41.25" customHeight="1">
      <c r="A14" s="31">
        <v>1.06</v>
      </c>
      <c r="B14" s="38" t="s">
        <v>73</v>
      </c>
      <c r="C14" s="31">
        <v>8</v>
      </c>
      <c r="D14" s="31" t="s">
        <v>3</v>
      </c>
      <c r="E14" s="33"/>
      <c r="F14" s="34"/>
    </row>
    <row r="15" spans="1:6" s="5" customFormat="1" ht="77.25" customHeight="1">
      <c r="A15" s="31">
        <v>1.0900000000000001</v>
      </c>
      <c r="B15" s="38" t="s">
        <v>40</v>
      </c>
      <c r="C15" s="37">
        <v>1</v>
      </c>
      <c r="D15" s="31" t="s">
        <v>1</v>
      </c>
      <c r="E15" s="34"/>
      <c r="F15" s="34"/>
    </row>
    <row r="16" spans="1:6" s="5" customFormat="1" ht="58.5" customHeight="1">
      <c r="A16" s="132" t="s">
        <v>87</v>
      </c>
      <c r="B16" s="38" t="s">
        <v>166</v>
      </c>
      <c r="C16" s="37">
        <v>1</v>
      </c>
      <c r="D16" s="31" t="s">
        <v>41</v>
      </c>
      <c r="E16" s="34"/>
      <c r="F16" s="34"/>
    </row>
    <row r="17" spans="1:23" s="5" customFormat="1" ht="43.5" customHeight="1">
      <c r="A17" s="31">
        <v>1.1100000000000001</v>
      </c>
      <c r="B17" s="35" t="s">
        <v>194</v>
      </c>
      <c r="C17" s="31">
        <v>1</v>
      </c>
      <c r="D17" s="178" t="s">
        <v>190</v>
      </c>
      <c r="E17" s="34">
        <v>80000</v>
      </c>
      <c r="F17" s="34">
        <f t="shared" ref="F17" si="0">E17*C17</f>
        <v>80000</v>
      </c>
    </row>
    <row r="18" spans="1:23" s="5" customFormat="1" ht="42" customHeight="1">
      <c r="A18" s="31">
        <v>1.1200000000000001</v>
      </c>
      <c r="B18" s="35" t="s">
        <v>74</v>
      </c>
      <c r="C18" s="31">
        <v>1</v>
      </c>
      <c r="D18" s="40"/>
      <c r="E18" s="33"/>
      <c r="F18" s="34"/>
    </row>
    <row r="19" spans="1:23" s="5" customFormat="1" ht="92.25" customHeight="1">
      <c r="A19" s="31">
        <v>1.1299999999999999</v>
      </c>
      <c r="B19" s="26" t="s">
        <v>32</v>
      </c>
      <c r="C19" s="31"/>
      <c r="D19" s="31"/>
      <c r="E19" s="33"/>
      <c r="F19" s="34"/>
    </row>
    <row r="20" spans="1:23" s="5" customFormat="1" ht="93.75" customHeight="1">
      <c r="A20" s="31">
        <v>1.1399999999999999</v>
      </c>
      <c r="B20" s="26" t="s">
        <v>38</v>
      </c>
      <c r="C20" s="31"/>
      <c r="D20" s="31"/>
      <c r="E20" s="33"/>
      <c r="F20" s="34"/>
    </row>
    <row r="21" spans="1:23" s="5" customFormat="1" ht="76.5" customHeight="1">
      <c r="A21" s="31">
        <v>1.1499999999999999</v>
      </c>
      <c r="B21" s="35" t="s">
        <v>33</v>
      </c>
      <c r="C21" s="41"/>
      <c r="D21" s="31"/>
      <c r="E21" s="33"/>
      <c r="F21" s="34"/>
    </row>
    <row r="22" spans="1:23" s="5" customFormat="1" ht="17.25" customHeight="1">
      <c r="A22" s="31">
        <v>1.1599999999999999</v>
      </c>
      <c r="B22" s="35" t="s">
        <v>34</v>
      </c>
      <c r="C22" s="41">
        <v>1</v>
      </c>
      <c r="D22" s="31" t="s">
        <v>31</v>
      </c>
      <c r="E22" s="33"/>
      <c r="F22" s="34"/>
    </row>
    <row r="23" spans="1:23" s="5" customFormat="1" ht="17.25" customHeight="1">
      <c r="A23" s="31">
        <v>1.17</v>
      </c>
      <c r="B23" s="35" t="s">
        <v>35</v>
      </c>
      <c r="C23" s="41">
        <v>1</v>
      </c>
      <c r="D23" s="31" t="s">
        <v>31</v>
      </c>
      <c r="E23" s="33"/>
      <c r="F23" s="34"/>
    </row>
    <row r="24" spans="1:23" s="5" customFormat="1" ht="36.75" customHeight="1">
      <c r="A24" s="31">
        <v>1.18</v>
      </c>
      <c r="B24" s="35" t="s">
        <v>36</v>
      </c>
      <c r="C24" s="41">
        <v>1</v>
      </c>
      <c r="D24" s="31" t="s">
        <v>31</v>
      </c>
      <c r="E24" s="33"/>
      <c r="F24" s="34"/>
    </row>
    <row r="25" spans="1:23" s="5" customFormat="1" ht="17.25" customHeight="1">
      <c r="A25" s="31">
        <v>1.19</v>
      </c>
      <c r="B25" s="35" t="s">
        <v>37</v>
      </c>
      <c r="C25" s="41">
        <v>1</v>
      </c>
      <c r="D25" s="31" t="s">
        <v>31</v>
      </c>
      <c r="E25" s="33"/>
      <c r="F25" s="34"/>
    </row>
    <row r="26" spans="1:23" s="5" customFormat="1" ht="38.25" customHeight="1">
      <c r="A26" s="132" t="s">
        <v>88</v>
      </c>
      <c r="B26" s="35" t="s">
        <v>39</v>
      </c>
      <c r="C26" s="31">
        <v>1</v>
      </c>
      <c r="D26" s="31" t="s">
        <v>31</v>
      </c>
      <c r="E26" s="33"/>
      <c r="F26" s="34"/>
    </row>
    <row r="27" spans="1:23" s="5" customFormat="1" ht="73.5" customHeight="1">
      <c r="A27" s="31">
        <v>1.21</v>
      </c>
      <c r="B27" s="35" t="s">
        <v>42</v>
      </c>
      <c r="C27" s="31">
        <v>1</v>
      </c>
      <c r="D27" s="31" t="s">
        <v>41</v>
      </c>
      <c r="E27" s="33"/>
      <c r="F27" s="34"/>
    </row>
    <row r="28" spans="1:23" s="5" customFormat="1" ht="72" customHeight="1">
      <c r="A28" s="31">
        <v>1.22</v>
      </c>
      <c r="B28" s="35" t="s">
        <v>195</v>
      </c>
      <c r="C28" s="31">
        <v>1</v>
      </c>
      <c r="D28" s="40" t="s">
        <v>190</v>
      </c>
      <c r="E28" s="39"/>
      <c r="F28" s="34"/>
    </row>
    <row r="29" spans="1:23" s="5" customFormat="1" ht="17.25" customHeight="1">
      <c r="A29" s="31">
        <v>1.23</v>
      </c>
      <c r="B29" s="35" t="s">
        <v>191</v>
      </c>
      <c r="C29" s="31">
        <v>1</v>
      </c>
      <c r="D29" s="40" t="s">
        <v>190</v>
      </c>
      <c r="E29" s="39"/>
      <c r="F29" s="34"/>
    </row>
    <row r="30" spans="1:23" s="6" customFormat="1" ht="34.5" customHeight="1">
      <c r="A30" s="31">
        <v>1.24</v>
      </c>
      <c r="B30" s="35" t="s">
        <v>75</v>
      </c>
      <c r="C30" s="31">
        <v>1</v>
      </c>
      <c r="D30" s="40" t="s">
        <v>41</v>
      </c>
      <c r="E30" s="42"/>
      <c r="F30" s="34"/>
      <c r="G30" s="5"/>
      <c r="H30" s="5"/>
      <c r="I30" s="5"/>
      <c r="J30" s="5"/>
      <c r="K30" s="5"/>
      <c r="L30" s="5"/>
      <c r="M30" s="7"/>
      <c r="N30" s="7"/>
      <c r="O30" s="7"/>
      <c r="P30" s="7"/>
      <c r="Q30" s="7"/>
      <c r="R30" s="7"/>
      <c r="S30" s="7"/>
      <c r="T30" s="7"/>
      <c r="U30" s="7"/>
      <c r="V30" s="7"/>
      <c r="W30" s="7"/>
    </row>
    <row r="31" spans="1:23" s="7" customFormat="1" ht="133.5" customHeight="1">
      <c r="A31" s="31">
        <v>1.25</v>
      </c>
      <c r="B31" s="35" t="s">
        <v>168</v>
      </c>
      <c r="C31" s="31">
        <v>1</v>
      </c>
      <c r="D31" s="40" t="s">
        <v>41</v>
      </c>
      <c r="E31" s="42">
        <v>50000</v>
      </c>
      <c r="F31" s="34">
        <f>C31*E31</f>
        <v>50000</v>
      </c>
      <c r="G31" s="5"/>
      <c r="H31" s="5"/>
      <c r="I31" s="5"/>
      <c r="J31" s="5"/>
      <c r="K31" s="5"/>
      <c r="L31" s="5"/>
    </row>
    <row r="32" spans="1:23" s="7" customFormat="1" ht="43.5" customHeight="1">
      <c r="A32" s="31">
        <v>1.26</v>
      </c>
      <c r="B32" s="35" t="s">
        <v>165</v>
      </c>
      <c r="C32" s="31">
        <v>1</v>
      </c>
      <c r="D32" s="40" t="s">
        <v>41</v>
      </c>
      <c r="E32" s="42"/>
      <c r="F32" s="34"/>
      <c r="G32" s="5"/>
      <c r="H32" s="5"/>
      <c r="I32" s="5"/>
      <c r="J32" s="5"/>
      <c r="K32" s="5"/>
      <c r="L32" s="5"/>
    </row>
    <row r="33" spans="1:12" s="7" customFormat="1" ht="42" customHeight="1" thickBot="1">
      <c r="A33" s="31">
        <v>1.27</v>
      </c>
      <c r="B33" s="35" t="s">
        <v>164</v>
      </c>
      <c r="C33" s="31">
        <v>1</v>
      </c>
      <c r="D33" s="40" t="s">
        <v>41</v>
      </c>
      <c r="E33" s="42"/>
      <c r="F33" s="34"/>
      <c r="G33" s="5"/>
      <c r="H33" s="5"/>
      <c r="I33" s="5"/>
      <c r="J33" s="5"/>
      <c r="K33" s="5"/>
      <c r="L33" s="5"/>
    </row>
    <row r="34" spans="1:12" s="2" customFormat="1" ht="17.25" customHeight="1" thickBot="1">
      <c r="A34" s="195" t="s">
        <v>28</v>
      </c>
      <c r="B34" s="196"/>
      <c r="C34" s="43"/>
      <c r="D34" s="43"/>
      <c r="E34" s="44"/>
      <c r="F34" s="44"/>
    </row>
    <row r="35" spans="1:12" s="2" customFormat="1" ht="17.25" customHeight="1">
      <c r="A35" s="157"/>
      <c r="B35" s="157"/>
      <c r="C35" s="158"/>
      <c r="D35" s="158"/>
      <c r="E35" s="159"/>
      <c r="F35" s="159"/>
    </row>
    <row r="36" spans="1:12" ht="37.9" customHeight="1" thickBot="1">
      <c r="A36" s="171" t="s">
        <v>138</v>
      </c>
      <c r="B36" s="171"/>
      <c r="C36" s="171"/>
      <c r="D36" s="171"/>
      <c r="E36" s="171"/>
      <c r="F36" s="171"/>
    </row>
    <row r="37" spans="1:12" ht="36">
      <c r="A37" s="15" t="s">
        <v>21</v>
      </c>
      <c r="B37" s="16" t="s">
        <v>20</v>
      </c>
      <c r="C37" s="49" t="s">
        <v>18</v>
      </c>
      <c r="D37" s="49" t="s">
        <v>19</v>
      </c>
      <c r="E37" s="50" t="s">
        <v>43</v>
      </c>
      <c r="F37" s="51" t="s">
        <v>44</v>
      </c>
    </row>
    <row r="38" spans="1:12" ht="18">
      <c r="A38" s="55">
        <v>2.0099999999999998</v>
      </c>
      <c r="B38" s="72" t="s">
        <v>101</v>
      </c>
      <c r="C38" s="112">
        <v>1</v>
      </c>
      <c r="D38" s="113" t="s">
        <v>110</v>
      </c>
      <c r="E38" s="114"/>
      <c r="F38" s="90"/>
    </row>
    <row r="39" spans="1:12" ht="18">
      <c r="A39" s="55">
        <v>2.02</v>
      </c>
      <c r="B39" s="72" t="s">
        <v>102</v>
      </c>
      <c r="C39" s="112">
        <v>2</v>
      </c>
      <c r="D39" s="113" t="s">
        <v>110</v>
      </c>
      <c r="E39" s="114"/>
      <c r="F39" s="90"/>
    </row>
    <row r="40" spans="1:12" ht="36">
      <c r="A40" s="55">
        <v>2.0299999999999998</v>
      </c>
      <c r="B40" s="76" t="s">
        <v>103</v>
      </c>
      <c r="C40" s="112">
        <v>30</v>
      </c>
      <c r="D40" s="113" t="s">
        <v>110</v>
      </c>
      <c r="E40" s="114"/>
      <c r="F40" s="90"/>
    </row>
    <row r="41" spans="1:12" ht="36">
      <c r="A41" s="55">
        <v>2.04</v>
      </c>
      <c r="B41" s="76" t="s">
        <v>104</v>
      </c>
      <c r="C41" s="112">
        <v>6</v>
      </c>
      <c r="D41" s="113" t="s">
        <v>110</v>
      </c>
      <c r="E41" s="114"/>
      <c r="F41" s="90"/>
    </row>
    <row r="42" spans="1:12" ht="18">
      <c r="A42" s="55">
        <v>2.0499999999999998</v>
      </c>
      <c r="B42" s="76" t="s">
        <v>105</v>
      </c>
      <c r="C42" s="112">
        <v>6</v>
      </c>
      <c r="D42" s="113" t="s">
        <v>110</v>
      </c>
      <c r="E42" s="114"/>
      <c r="F42" s="90"/>
    </row>
    <row r="43" spans="1:12" ht="18">
      <c r="A43" s="55">
        <v>2.06</v>
      </c>
      <c r="B43" s="76" t="s">
        <v>106</v>
      </c>
      <c r="C43" s="112">
        <v>6</v>
      </c>
      <c r="D43" s="113" t="s">
        <v>110</v>
      </c>
      <c r="E43" s="114"/>
      <c r="F43" s="90"/>
    </row>
    <row r="44" spans="1:12" ht="18">
      <c r="A44" s="55">
        <v>2.0699999999999998</v>
      </c>
      <c r="B44" s="76" t="s">
        <v>107</v>
      </c>
      <c r="C44" s="112">
        <v>6</v>
      </c>
      <c r="D44" s="113" t="s">
        <v>110</v>
      </c>
      <c r="E44" s="114"/>
      <c r="F44" s="90"/>
    </row>
    <row r="45" spans="1:12" ht="18">
      <c r="A45" s="55">
        <v>2.08</v>
      </c>
      <c r="B45" s="76" t="s">
        <v>108</v>
      </c>
      <c r="C45" s="112">
        <v>2</v>
      </c>
      <c r="D45" s="113" t="s">
        <v>110</v>
      </c>
      <c r="E45" s="89"/>
      <c r="F45" s="90"/>
    </row>
    <row r="46" spans="1:12" ht="18.5" thickBot="1">
      <c r="A46" s="55">
        <v>2.09</v>
      </c>
      <c r="B46" s="76" t="s">
        <v>109</v>
      </c>
      <c r="C46" s="112">
        <v>2</v>
      </c>
      <c r="D46" s="113" t="s">
        <v>110</v>
      </c>
      <c r="E46" s="89"/>
      <c r="F46" s="90"/>
    </row>
    <row r="47" spans="1:12" ht="24.65" customHeight="1" thickBot="1">
      <c r="A47" s="195" t="s">
        <v>28</v>
      </c>
      <c r="B47" s="196"/>
      <c r="C47" s="60"/>
      <c r="D47" s="60"/>
      <c r="E47" s="61"/>
      <c r="F47" s="61"/>
    </row>
    <row r="48" spans="1:12" ht="24.65" customHeight="1">
      <c r="A48" s="157"/>
      <c r="B48" s="157"/>
      <c r="C48" s="160"/>
      <c r="D48" s="160"/>
      <c r="E48" s="161"/>
      <c r="F48" s="161"/>
    </row>
    <row r="49" spans="1:6" ht="24.65" customHeight="1">
      <c r="A49" s="157"/>
      <c r="B49" s="157"/>
      <c r="C49" s="160"/>
      <c r="D49" s="160"/>
      <c r="E49" s="161"/>
      <c r="F49" s="161"/>
    </row>
    <row r="50" spans="1:6" ht="24.65" customHeight="1">
      <c r="A50" s="157"/>
      <c r="B50" s="157"/>
      <c r="C50" s="160"/>
      <c r="D50" s="160"/>
      <c r="E50" s="161"/>
      <c r="F50" s="161"/>
    </row>
    <row r="51" spans="1:6" ht="18">
      <c r="A51" s="194" t="s">
        <v>149</v>
      </c>
      <c r="B51" s="194"/>
      <c r="C51" s="194"/>
      <c r="D51" s="194"/>
      <c r="E51" s="194"/>
      <c r="F51" s="194"/>
    </row>
    <row r="52" spans="1:6" ht="7.5" customHeight="1" thickBot="1">
      <c r="A52" s="10"/>
      <c r="B52" s="11"/>
      <c r="C52" s="11"/>
      <c r="D52" s="11"/>
      <c r="E52" s="47"/>
      <c r="F52" s="48"/>
    </row>
    <row r="53" spans="1:6" ht="36.5" thickBot="1">
      <c r="A53" s="15" t="s">
        <v>21</v>
      </c>
      <c r="B53" s="16" t="s">
        <v>20</v>
      </c>
      <c r="C53" s="49" t="s">
        <v>18</v>
      </c>
      <c r="D53" s="49" t="s">
        <v>19</v>
      </c>
      <c r="E53" s="50" t="s">
        <v>43</v>
      </c>
      <c r="F53" s="51" t="s">
        <v>44</v>
      </c>
    </row>
    <row r="54" spans="1:6" ht="18">
      <c r="A54" s="52"/>
      <c r="B54" s="21" t="s">
        <v>2</v>
      </c>
      <c r="C54" s="20"/>
      <c r="D54" s="20"/>
      <c r="E54" s="53"/>
      <c r="F54" s="54"/>
    </row>
    <row r="55" spans="1:6" ht="72">
      <c r="A55" s="55"/>
      <c r="B55" s="26" t="s">
        <v>78</v>
      </c>
      <c r="C55" s="31"/>
      <c r="D55" s="31"/>
      <c r="E55" s="56"/>
      <c r="F55" s="57"/>
    </row>
    <row r="56" spans="1:6" ht="18">
      <c r="A56" s="59">
        <v>3.01</v>
      </c>
      <c r="B56" s="76" t="s">
        <v>137</v>
      </c>
      <c r="C56" s="31">
        <v>500</v>
      </c>
      <c r="D56" s="31" t="s">
        <v>79</v>
      </c>
      <c r="E56" s="89"/>
      <c r="F56" s="90"/>
    </row>
    <row r="57" spans="1:6" ht="18">
      <c r="A57" s="59"/>
      <c r="B57" s="124" t="s">
        <v>115</v>
      </c>
      <c r="C57" s="31"/>
      <c r="D57" s="31"/>
      <c r="E57" s="89"/>
      <c r="F57" s="90"/>
    </row>
    <row r="58" spans="1:6" ht="18">
      <c r="A58" s="59">
        <v>3.02</v>
      </c>
      <c r="B58" s="76" t="s">
        <v>116</v>
      </c>
      <c r="C58" s="31">
        <v>60</v>
      </c>
      <c r="D58" s="31" t="s">
        <v>80</v>
      </c>
      <c r="E58" s="89"/>
      <c r="F58" s="90"/>
    </row>
    <row r="59" spans="1:6" ht="18">
      <c r="A59" s="59">
        <v>3.03</v>
      </c>
      <c r="B59" s="76" t="s">
        <v>117</v>
      </c>
      <c r="C59" s="31">
        <v>150</v>
      </c>
      <c r="D59" s="31" t="s">
        <v>80</v>
      </c>
      <c r="E59" s="89"/>
      <c r="F59" s="90"/>
    </row>
    <row r="60" spans="1:6" ht="18">
      <c r="A60" s="59">
        <v>3.04</v>
      </c>
      <c r="B60" s="76" t="s">
        <v>118</v>
      </c>
      <c r="C60" s="31">
        <v>300</v>
      </c>
      <c r="D60" s="31" t="s">
        <v>80</v>
      </c>
      <c r="E60" s="89"/>
      <c r="F60" s="90"/>
    </row>
    <row r="61" spans="1:6" ht="18">
      <c r="A61" s="55">
        <v>3.05</v>
      </c>
      <c r="B61" s="76" t="s">
        <v>172</v>
      </c>
      <c r="C61" s="31">
        <v>140</v>
      </c>
      <c r="D61" s="31" t="s">
        <v>80</v>
      </c>
      <c r="E61" s="89"/>
      <c r="F61" s="90"/>
    </row>
    <row r="62" spans="1:6" ht="18">
      <c r="A62" s="1"/>
      <c r="B62" s="124" t="s">
        <v>112</v>
      </c>
      <c r="C62" s="31"/>
      <c r="D62" s="31"/>
      <c r="E62" s="89"/>
      <c r="F62" s="90"/>
    </row>
    <row r="63" spans="1:6" ht="18">
      <c r="A63" s="55">
        <v>3.06</v>
      </c>
      <c r="B63" s="76" t="s">
        <v>147</v>
      </c>
      <c r="C63" s="31">
        <v>50</v>
      </c>
      <c r="D63" s="31" t="s">
        <v>80</v>
      </c>
      <c r="E63" s="89"/>
      <c r="F63" s="90"/>
    </row>
    <row r="64" spans="1:6" ht="18">
      <c r="A64" s="55">
        <v>3.07</v>
      </c>
      <c r="B64" s="76" t="s">
        <v>148</v>
      </c>
      <c r="C64" s="31">
        <v>150</v>
      </c>
      <c r="D64" s="31" t="s">
        <v>80</v>
      </c>
      <c r="E64" s="89"/>
      <c r="F64" s="90"/>
    </row>
    <row r="65" spans="1:6" ht="36">
      <c r="A65" s="55">
        <v>3.08</v>
      </c>
      <c r="B65" s="35" t="s">
        <v>56</v>
      </c>
      <c r="C65" s="31">
        <v>700</v>
      </c>
      <c r="D65" s="31" t="s">
        <v>6</v>
      </c>
      <c r="E65" s="33"/>
      <c r="F65" s="58"/>
    </row>
    <row r="66" spans="1:6" ht="18">
      <c r="A66" s="55"/>
      <c r="B66" s="35"/>
      <c r="C66" s="31"/>
      <c r="D66" s="31"/>
      <c r="E66" s="33"/>
      <c r="F66" s="58"/>
    </row>
    <row r="67" spans="1:6" ht="18">
      <c r="A67" s="75">
        <v>3.09</v>
      </c>
      <c r="B67" s="35" t="s">
        <v>57</v>
      </c>
      <c r="C67" s="31">
        <v>5</v>
      </c>
      <c r="D67" s="31" t="s">
        <v>77</v>
      </c>
      <c r="E67" s="33"/>
      <c r="F67" s="34"/>
    </row>
    <row r="68" spans="1:6" ht="27.5" customHeight="1">
      <c r="A68" s="75"/>
      <c r="B68" s="124" t="s">
        <v>189</v>
      </c>
      <c r="C68" s="31"/>
      <c r="D68" s="31"/>
      <c r="E68" s="33"/>
      <c r="F68" s="34"/>
    </row>
    <row r="69" spans="1:6" ht="18">
      <c r="A69" s="181"/>
      <c r="B69" s="35" t="s">
        <v>176</v>
      </c>
      <c r="C69" s="31"/>
      <c r="D69" s="31" t="s">
        <v>79</v>
      </c>
      <c r="E69" s="35"/>
      <c r="F69" s="35"/>
    </row>
    <row r="70" spans="1:6" ht="18">
      <c r="A70" s="181"/>
      <c r="B70" s="35"/>
      <c r="C70" s="31"/>
      <c r="D70" s="31"/>
      <c r="E70" s="35"/>
      <c r="F70" s="35"/>
    </row>
    <row r="71" spans="1:6" ht="18">
      <c r="A71" s="75">
        <v>3.1</v>
      </c>
      <c r="B71" s="35" t="s">
        <v>177</v>
      </c>
      <c r="C71" s="31">
        <v>59</v>
      </c>
      <c r="D71" s="31" t="s">
        <v>77</v>
      </c>
      <c r="E71" s="35"/>
      <c r="F71" s="35"/>
    </row>
    <row r="72" spans="1:6" ht="18">
      <c r="A72" s="75"/>
      <c r="B72" s="35"/>
      <c r="C72" s="31"/>
      <c r="D72" s="31"/>
      <c r="E72" s="35"/>
      <c r="F72" s="35"/>
    </row>
    <row r="73" spans="1:6" ht="18">
      <c r="A73" s="75">
        <v>3.11</v>
      </c>
      <c r="B73" s="35" t="s">
        <v>178</v>
      </c>
      <c r="C73" s="31">
        <v>30</v>
      </c>
      <c r="D73" s="31" t="s">
        <v>77</v>
      </c>
      <c r="E73" s="35"/>
      <c r="F73" s="35"/>
    </row>
    <row r="74" spans="1:6" ht="18">
      <c r="A74" s="75"/>
      <c r="B74" s="35"/>
      <c r="C74" s="31"/>
      <c r="D74" s="31"/>
      <c r="E74" s="35"/>
      <c r="F74" s="35"/>
    </row>
    <row r="75" spans="1:6" ht="18">
      <c r="A75" s="75"/>
      <c r="B75" s="35" t="s">
        <v>179</v>
      </c>
      <c r="C75" s="31"/>
      <c r="D75" s="31"/>
      <c r="E75" s="35"/>
      <c r="F75" s="35"/>
    </row>
    <row r="76" spans="1:6" ht="36">
      <c r="A76" s="75">
        <v>3.12</v>
      </c>
      <c r="B76" s="35" t="s">
        <v>180</v>
      </c>
      <c r="C76" s="31">
        <v>20740</v>
      </c>
      <c r="D76" s="31" t="s">
        <v>6</v>
      </c>
      <c r="E76" s="35"/>
      <c r="F76" s="35"/>
    </row>
    <row r="77" spans="1:6" ht="18">
      <c r="A77" s="75"/>
      <c r="B77" s="35"/>
      <c r="C77" s="31"/>
      <c r="D77" s="31"/>
      <c r="E77" s="35"/>
      <c r="F77" s="35"/>
    </row>
    <row r="78" spans="1:6" ht="36">
      <c r="A78" s="75">
        <v>3.13</v>
      </c>
      <c r="B78" s="35" t="s">
        <v>181</v>
      </c>
      <c r="C78" s="31">
        <v>2700</v>
      </c>
      <c r="D78" s="31" t="s">
        <v>6</v>
      </c>
      <c r="E78" s="35"/>
      <c r="F78" s="35"/>
    </row>
    <row r="79" spans="1:6" ht="18">
      <c r="A79" s="75"/>
      <c r="B79" s="35"/>
      <c r="C79" s="31"/>
      <c r="D79" s="31"/>
      <c r="E79" s="35"/>
      <c r="F79" s="35"/>
    </row>
    <row r="80" spans="1:6" ht="36">
      <c r="A80" s="75">
        <v>3.14</v>
      </c>
      <c r="B80" s="35" t="s">
        <v>182</v>
      </c>
      <c r="C80" s="31">
        <v>450</v>
      </c>
      <c r="D80" s="31" t="s">
        <v>79</v>
      </c>
      <c r="E80" s="35"/>
      <c r="F80" s="35"/>
    </row>
    <row r="81" spans="1:8" ht="18">
      <c r="A81" s="75"/>
      <c r="B81" s="180"/>
      <c r="C81" s="31"/>
      <c r="D81" s="31"/>
      <c r="E81" s="182"/>
      <c r="F81" s="183"/>
    </row>
    <row r="82" spans="1:8" ht="18">
      <c r="A82" s="75">
        <v>3.15</v>
      </c>
      <c r="B82" s="35" t="s">
        <v>183</v>
      </c>
      <c r="C82" s="31">
        <v>2700</v>
      </c>
      <c r="D82" s="31" t="s">
        <v>77</v>
      </c>
      <c r="E82" s="35"/>
      <c r="F82" s="35"/>
    </row>
    <row r="83" spans="1:8" ht="18">
      <c r="A83" s="75"/>
      <c r="B83" s="35"/>
      <c r="C83" s="31"/>
      <c r="D83" s="31"/>
      <c r="E83" s="35"/>
      <c r="F83" s="35"/>
    </row>
    <row r="84" spans="1:8" ht="18">
      <c r="A84" s="75">
        <v>3.16</v>
      </c>
      <c r="B84" s="35" t="s">
        <v>184</v>
      </c>
      <c r="C84" s="31">
        <v>650</v>
      </c>
      <c r="D84" s="31" t="s">
        <v>77</v>
      </c>
      <c r="E84" s="35"/>
      <c r="F84" s="35"/>
    </row>
    <row r="85" spans="1:8" ht="18">
      <c r="A85" s="75"/>
      <c r="B85" s="35"/>
      <c r="C85" s="31"/>
      <c r="D85" s="31"/>
      <c r="E85" s="35"/>
      <c r="F85" s="35"/>
      <c r="H85" s="1">
        <f>29000*130</f>
        <v>3770000</v>
      </c>
    </row>
    <row r="86" spans="1:8" ht="18">
      <c r="A86" s="75"/>
      <c r="B86" s="35" t="s">
        <v>185</v>
      </c>
      <c r="C86" s="31"/>
      <c r="D86" s="31"/>
      <c r="E86" s="35"/>
      <c r="F86" s="35"/>
    </row>
    <row r="87" spans="1:8" ht="18">
      <c r="A87" s="75">
        <v>3.17</v>
      </c>
      <c r="B87" s="35" t="s">
        <v>186</v>
      </c>
      <c r="C87" s="31">
        <v>190</v>
      </c>
      <c r="D87" s="31" t="s">
        <v>77</v>
      </c>
      <c r="E87" s="35"/>
      <c r="F87" s="35"/>
    </row>
    <row r="88" spans="1:8" ht="18">
      <c r="A88" s="75"/>
      <c r="B88" s="35"/>
      <c r="C88" s="31"/>
      <c r="D88" s="31"/>
      <c r="E88" s="35"/>
      <c r="F88" s="35"/>
    </row>
    <row r="89" spans="1:8" ht="18">
      <c r="A89" s="75">
        <v>3.18</v>
      </c>
      <c r="B89" s="35" t="s">
        <v>187</v>
      </c>
      <c r="C89" s="31">
        <v>2370</v>
      </c>
      <c r="D89" s="31" t="s">
        <v>77</v>
      </c>
      <c r="E89" s="35"/>
      <c r="F89" s="35"/>
    </row>
    <row r="90" spans="1:8" ht="18">
      <c r="A90" s="75"/>
      <c r="B90" s="35"/>
      <c r="C90" s="31"/>
      <c r="D90" s="31"/>
      <c r="E90" s="35"/>
      <c r="F90" s="35"/>
    </row>
    <row r="91" spans="1:8" ht="18.5" thickBot="1">
      <c r="A91" s="75">
        <v>3.19</v>
      </c>
      <c r="B91" s="35" t="s">
        <v>188</v>
      </c>
      <c r="C91" s="31">
        <v>4000</v>
      </c>
      <c r="D91" s="31" t="s">
        <v>79</v>
      </c>
      <c r="E91" s="35"/>
      <c r="F91" s="35"/>
    </row>
    <row r="92" spans="1:8" ht="18.5" thickBot="1">
      <c r="A92" s="195" t="s">
        <v>28</v>
      </c>
      <c r="B92" s="196"/>
      <c r="C92" s="60"/>
      <c r="D92" s="60"/>
      <c r="E92" s="61"/>
      <c r="F92" s="61"/>
    </row>
    <row r="93" spans="1:8" ht="18">
      <c r="A93" s="157"/>
      <c r="B93" s="157"/>
      <c r="C93" s="160"/>
      <c r="D93" s="160"/>
      <c r="E93" s="161"/>
      <c r="F93" s="161"/>
    </row>
    <row r="94" spans="1:8" ht="18">
      <c r="A94" s="157"/>
      <c r="B94" s="157"/>
      <c r="C94" s="160"/>
      <c r="D94" s="160"/>
      <c r="E94" s="161"/>
      <c r="F94" s="161"/>
    </row>
    <row r="95" spans="1:8" ht="30.65" customHeight="1">
      <c r="A95" s="62"/>
      <c r="B95" s="63"/>
      <c r="C95" s="64"/>
      <c r="D95" s="64"/>
      <c r="E95" s="45"/>
      <c r="F95" s="46"/>
    </row>
    <row r="96" spans="1:8" ht="18">
      <c r="A96" s="201" t="s">
        <v>150</v>
      </c>
      <c r="B96" s="201"/>
      <c r="C96" s="201"/>
      <c r="D96" s="201"/>
      <c r="E96" s="201"/>
      <c r="F96" s="201"/>
    </row>
    <row r="97" spans="1:6" ht="12" customHeight="1" thickBot="1">
      <c r="A97" s="10"/>
      <c r="B97" s="65"/>
      <c r="C97" s="65"/>
      <c r="D97" s="65"/>
      <c r="E97" s="66"/>
      <c r="F97" s="67"/>
    </row>
    <row r="98" spans="1:6" ht="36.5" thickBot="1">
      <c r="A98" s="68" t="s">
        <v>21</v>
      </c>
      <c r="B98" s="69" t="s">
        <v>20</v>
      </c>
      <c r="C98" s="69" t="s">
        <v>18</v>
      </c>
      <c r="D98" s="69" t="s">
        <v>19</v>
      </c>
      <c r="E98" s="70" t="s">
        <v>43</v>
      </c>
      <c r="F98" s="71" t="s">
        <v>45</v>
      </c>
    </row>
    <row r="99" spans="1:6" ht="36">
      <c r="A99" s="59">
        <v>4.01</v>
      </c>
      <c r="B99" s="76" t="s">
        <v>119</v>
      </c>
      <c r="C99" s="31">
        <v>500</v>
      </c>
      <c r="D99" s="31" t="s">
        <v>79</v>
      </c>
      <c r="E99" s="89"/>
      <c r="F99" s="90"/>
    </row>
    <row r="100" spans="1:6" ht="36">
      <c r="A100" s="59">
        <v>4.0199999999999996</v>
      </c>
      <c r="B100" s="76" t="s">
        <v>120</v>
      </c>
      <c r="C100" s="31">
        <v>60</v>
      </c>
      <c r="D100" s="31" t="s">
        <v>80</v>
      </c>
      <c r="E100" s="89"/>
      <c r="F100" s="90"/>
    </row>
    <row r="101" spans="1:6" ht="36.5" thickBot="1">
      <c r="A101" s="59">
        <v>4.03</v>
      </c>
      <c r="B101" s="76" t="s">
        <v>121</v>
      </c>
      <c r="C101" s="31">
        <v>100</v>
      </c>
      <c r="D101" s="31" t="s">
        <v>80</v>
      </c>
      <c r="E101" s="89"/>
      <c r="F101" s="90"/>
    </row>
    <row r="102" spans="1:6" ht="27.65" customHeight="1" thickBot="1">
      <c r="A102" s="195" t="s">
        <v>29</v>
      </c>
      <c r="B102" s="196"/>
      <c r="C102" s="77"/>
      <c r="D102" s="77"/>
      <c r="E102" s="78"/>
      <c r="F102" s="79">
        <f>SUM(F99:F101)</f>
        <v>0</v>
      </c>
    </row>
    <row r="103" spans="1:6" ht="24" customHeight="1">
      <c r="A103" s="157"/>
      <c r="B103" s="157"/>
      <c r="C103" s="172"/>
      <c r="D103" s="172"/>
      <c r="E103" s="173"/>
      <c r="F103" s="164"/>
    </row>
    <row r="104" spans="1:6" ht="18">
      <c r="A104" s="157"/>
      <c r="B104" s="157"/>
      <c r="C104" s="174"/>
      <c r="D104" s="174"/>
      <c r="E104" s="175"/>
      <c r="F104" s="175"/>
    </row>
    <row r="105" spans="1:6" ht="18">
      <c r="A105" s="157"/>
      <c r="B105" s="157"/>
      <c r="C105" s="174"/>
      <c r="D105" s="174"/>
      <c r="E105" s="175"/>
      <c r="F105" s="175"/>
    </row>
    <row r="106" spans="1:6" ht="18">
      <c r="A106" s="200" t="s">
        <v>139</v>
      </c>
      <c r="B106" s="200"/>
      <c r="C106" s="200"/>
      <c r="D106" s="200"/>
      <c r="E106" s="200"/>
      <c r="F106" s="200"/>
    </row>
    <row r="107" spans="1:6" ht="18.5" thickBot="1">
      <c r="A107" s="10"/>
      <c r="B107" s="11"/>
      <c r="C107" s="11"/>
      <c r="D107" s="11"/>
      <c r="E107" s="47"/>
      <c r="F107" s="48"/>
    </row>
    <row r="108" spans="1:6" ht="36.5" thickBot="1">
      <c r="A108" s="68" t="s">
        <v>21</v>
      </c>
      <c r="B108" s="82" t="s">
        <v>20</v>
      </c>
      <c r="C108" s="82" t="s">
        <v>18</v>
      </c>
      <c r="D108" s="82" t="s">
        <v>19</v>
      </c>
      <c r="E108" s="83" t="s">
        <v>43</v>
      </c>
      <c r="F108" s="84" t="s">
        <v>44</v>
      </c>
    </row>
    <row r="109" spans="1:6" ht="18">
      <c r="A109" s="55"/>
      <c r="B109" s="85" t="s">
        <v>5</v>
      </c>
      <c r="C109" s="86"/>
      <c r="D109" s="27"/>
      <c r="E109" s="87"/>
      <c r="F109" s="88"/>
    </row>
    <row r="110" spans="1:6" ht="54">
      <c r="A110" s="55"/>
      <c r="B110" s="26" t="s">
        <v>81</v>
      </c>
      <c r="C110" s="30"/>
      <c r="D110" s="30"/>
      <c r="E110" s="80"/>
      <c r="F110" s="81"/>
    </row>
    <row r="111" spans="1:6" ht="18">
      <c r="A111" s="55">
        <v>5.01</v>
      </c>
      <c r="B111" s="30" t="s">
        <v>82</v>
      </c>
      <c r="C111" s="31">
        <v>1</v>
      </c>
      <c r="D111" s="31" t="s">
        <v>31</v>
      </c>
      <c r="E111" s="89"/>
      <c r="F111" s="90"/>
    </row>
    <row r="112" spans="1:6" ht="18.5" thickBot="1">
      <c r="A112" s="55">
        <v>5.0199999999999996</v>
      </c>
      <c r="B112" s="36" t="s">
        <v>83</v>
      </c>
      <c r="C112" s="31">
        <v>1</v>
      </c>
      <c r="D112" s="31" t="s">
        <v>31</v>
      </c>
      <c r="E112" s="89"/>
      <c r="F112" s="90"/>
    </row>
    <row r="113" spans="1:6" ht="18.5" thickBot="1">
      <c r="A113" s="195" t="s">
        <v>28</v>
      </c>
      <c r="B113" s="196"/>
      <c r="C113" s="91"/>
      <c r="D113" s="91"/>
      <c r="E113" s="92"/>
      <c r="F113" s="92"/>
    </row>
    <row r="114" spans="1:6" ht="18">
      <c r="A114" s="157"/>
      <c r="B114" s="157"/>
      <c r="C114" s="12"/>
      <c r="D114" s="12"/>
      <c r="E114" s="162"/>
      <c r="F114" s="162"/>
    </row>
    <row r="115" spans="1:6" ht="17.5">
      <c r="A115" s="62"/>
      <c r="B115" s="63"/>
      <c r="C115" s="64"/>
      <c r="D115" s="64"/>
      <c r="E115" s="45"/>
      <c r="F115" s="46"/>
    </row>
    <row r="116" spans="1:6" ht="17.5">
      <c r="A116" s="62"/>
      <c r="B116" s="63"/>
      <c r="C116" s="64"/>
      <c r="D116" s="64"/>
      <c r="E116" s="45"/>
      <c r="F116" s="46"/>
    </row>
    <row r="117" spans="1:6" ht="18">
      <c r="A117" s="200" t="s">
        <v>140</v>
      </c>
      <c r="B117" s="200"/>
      <c r="C117" s="200"/>
      <c r="D117" s="200"/>
      <c r="E117" s="200"/>
      <c r="F117" s="200"/>
    </row>
    <row r="118" spans="1:6" ht="18.5" thickBot="1">
      <c r="A118" s="10"/>
      <c r="B118" s="95"/>
      <c r="C118" s="96"/>
      <c r="D118" s="11"/>
      <c r="E118" s="47"/>
      <c r="F118" s="48"/>
    </row>
    <row r="119" spans="1:6" ht="36.5" thickBot="1">
      <c r="A119" s="68" t="s">
        <v>21</v>
      </c>
      <c r="B119" s="82" t="s">
        <v>20</v>
      </c>
      <c r="C119" s="156" t="s">
        <v>18</v>
      </c>
      <c r="D119" s="82" t="s">
        <v>19</v>
      </c>
      <c r="E119" s="83" t="s">
        <v>43</v>
      </c>
      <c r="F119" s="84" t="s">
        <v>44</v>
      </c>
    </row>
    <row r="120" spans="1:6" ht="18">
      <c r="A120" s="55"/>
      <c r="B120" s="97"/>
      <c r="C120" s="98"/>
      <c r="D120" s="27"/>
      <c r="E120" s="99"/>
      <c r="F120" s="100"/>
    </row>
    <row r="121" spans="1:6" ht="36">
      <c r="A121" s="55">
        <v>6.01</v>
      </c>
      <c r="B121" s="76" t="s">
        <v>122</v>
      </c>
      <c r="C121" s="101">
        <v>100</v>
      </c>
      <c r="D121" s="31" t="s">
        <v>99</v>
      </c>
      <c r="E121" s="102"/>
      <c r="F121" s="74">
        <f>E121*C121</f>
        <v>0</v>
      </c>
    </row>
    <row r="122" spans="1:6" ht="36">
      <c r="A122" s="55"/>
      <c r="B122" s="103" t="s">
        <v>22</v>
      </c>
      <c r="C122" s="104"/>
      <c r="D122" s="31"/>
      <c r="E122" s="73"/>
      <c r="F122" s="74"/>
    </row>
    <row r="123" spans="1:6" ht="18.5" thickBot="1">
      <c r="A123" s="55"/>
      <c r="B123" s="105"/>
      <c r="C123" s="104"/>
      <c r="D123" s="31"/>
      <c r="E123" s="73"/>
      <c r="F123" s="74"/>
    </row>
    <row r="124" spans="1:6" ht="18.5" thickBot="1">
      <c r="A124" s="195" t="s">
        <v>29</v>
      </c>
      <c r="B124" s="196"/>
      <c r="C124" s="106"/>
      <c r="D124" s="107"/>
      <c r="E124" s="79"/>
      <c r="F124" s="79"/>
    </row>
    <row r="125" spans="1:6" ht="18">
      <c r="A125" s="157"/>
      <c r="B125" s="157"/>
      <c r="C125" s="163"/>
      <c r="D125" s="32"/>
      <c r="E125" s="164"/>
      <c r="F125" s="164"/>
    </row>
    <row r="126" spans="1:6" ht="18">
      <c r="A126" s="157"/>
      <c r="B126" s="157"/>
      <c r="C126" s="163"/>
      <c r="D126" s="32"/>
      <c r="E126" s="164"/>
      <c r="F126" s="164"/>
    </row>
    <row r="127" spans="1:6" ht="17.5">
      <c r="A127" s="62"/>
      <c r="B127" s="63"/>
      <c r="C127" s="64"/>
      <c r="D127" s="64"/>
      <c r="E127" s="45"/>
      <c r="F127" s="46"/>
    </row>
    <row r="128" spans="1:6" ht="18">
      <c r="A128" s="200" t="s">
        <v>141</v>
      </c>
      <c r="B128" s="200"/>
      <c r="C128" s="200"/>
      <c r="D128" s="200"/>
      <c r="E128" s="200"/>
      <c r="F128" s="200"/>
    </row>
    <row r="129" spans="1:6" ht="18.5" thickBot="1">
      <c r="A129" s="10"/>
      <c r="B129" s="11"/>
      <c r="C129" s="11"/>
      <c r="D129" s="11"/>
      <c r="E129" s="47"/>
      <c r="F129" s="47"/>
    </row>
    <row r="130" spans="1:6" ht="36">
      <c r="A130" s="15" t="s">
        <v>21</v>
      </c>
      <c r="B130" s="16" t="s">
        <v>20</v>
      </c>
      <c r="C130" s="16" t="s">
        <v>18</v>
      </c>
      <c r="D130" s="16" t="s">
        <v>19</v>
      </c>
      <c r="E130" s="109" t="s">
        <v>43</v>
      </c>
      <c r="F130" s="110" t="s">
        <v>44</v>
      </c>
    </row>
    <row r="131" spans="1:6" ht="18">
      <c r="A131" s="59"/>
      <c r="B131" s="124" t="s">
        <v>123</v>
      </c>
      <c r="C131" s="31"/>
      <c r="D131" s="31"/>
      <c r="E131" s="89"/>
      <c r="F131" s="90"/>
    </row>
    <row r="132" spans="1:6" ht="36">
      <c r="A132" s="59">
        <v>7.01</v>
      </c>
      <c r="B132" s="76" t="s">
        <v>124</v>
      </c>
      <c r="C132" s="31">
        <v>50</v>
      </c>
      <c r="D132" s="31" t="s">
        <v>114</v>
      </c>
      <c r="E132" s="89"/>
      <c r="F132" s="90"/>
    </row>
    <row r="133" spans="1:6" ht="36">
      <c r="A133" s="59">
        <v>7.02</v>
      </c>
      <c r="B133" s="76" t="s">
        <v>173</v>
      </c>
      <c r="C133" s="31">
        <v>140</v>
      </c>
      <c r="D133" s="31" t="s">
        <v>114</v>
      </c>
      <c r="E133" s="89"/>
      <c r="F133" s="90"/>
    </row>
    <row r="134" spans="1:6" ht="36">
      <c r="A134" s="59">
        <v>7.03</v>
      </c>
      <c r="B134" s="76" t="s">
        <v>125</v>
      </c>
      <c r="C134" s="31">
        <v>150</v>
      </c>
      <c r="D134" s="31" t="s">
        <v>114</v>
      </c>
      <c r="E134" s="89"/>
      <c r="F134" s="90"/>
    </row>
    <row r="135" spans="1:6" ht="18">
      <c r="A135" s="59"/>
      <c r="B135" s="124" t="s">
        <v>126</v>
      </c>
      <c r="C135" s="31"/>
      <c r="D135" s="31"/>
      <c r="E135" s="89"/>
      <c r="F135" s="90"/>
    </row>
    <row r="136" spans="1:6" ht="54">
      <c r="A136" s="59">
        <v>7.04</v>
      </c>
      <c r="B136" s="76" t="s">
        <v>127</v>
      </c>
      <c r="C136" s="31">
        <v>400</v>
      </c>
      <c r="D136" s="31" t="s">
        <v>154</v>
      </c>
      <c r="E136" s="89"/>
      <c r="F136" s="90"/>
    </row>
    <row r="137" spans="1:6" ht="36">
      <c r="A137" s="59">
        <v>7.05</v>
      </c>
      <c r="B137" s="76" t="s">
        <v>128</v>
      </c>
      <c r="C137" s="31">
        <v>336</v>
      </c>
      <c r="D137" s="31" t="s">
        <v>136</v>
      </c>
      <c r="E137" s="89"/>
      <c r="F137" s="90"/>
    </row>
    <row r="138" spans="1:6" ht="18">
      <c r="A138" s="59"/>
      <c r="B138" s="124" t="s">
        <v>129</v>
      </c>
      <c r="C138" s="31"/>
      <c r="D138" s="31"/>
      <c r="E138" s="89"/>
      <c r="F138" s="90"/>
    </row>
    <row r="139" spans="1:6" ht="18">
      <c r="A139" s="59">
        <v>7.06</v>
      </c>
      <c r="B139" s="76" t="s">
        <v>130</v>
      </c>
      <c r="C139" s="31">
        <v>500</v>
      </c>
      <c r="D139" s="31" t="s">
        <v>113</v>
      </c>
      <c r="E139" s="89"/>
      <c r="F139" s="90"/>
    </row>
    <row r="140" spans="1:6" ht="36">
      <c r="A140" s="59">
        <v>7.07</v>
      </c>
      <c r="B140" s="76" t="s">
        <v>175</v>
      </c>
      <c r="C140" s="31">
        <v>1430</v>
      </c>
      <c r="D140" s="31" t="s">
        <v>113</v>
      </c>
      <c r="E140" s="89"/>
      <c r="F140" s="90"/>
    </row>
    <row r="141" spans="1:6" ht="18">
      <c r="A141" s="59"/>
      <c r="B141" s="124" t="s">
        <v>131</v>
      </c>
      <c r="C141" s="31"/>
      <c r="D141" s="31"/>
      <c r="E141" s="89"/>
      <c r="F141" s="90"/>
    </row>
    <row r="142" spans="1:6" ht="18">
      <c r="A142" s="59">
        <v>7.08</v>
      </c>
      <c r="B142" s="76" t="s">
        <v>174</v>
      </c>
      <c r="C142" s="31">
        <v>7155</v>
      </c>
      <c r="D142" s="31" t="s">
        <v>133</v>
      </c>
      <c r="E142" s="89"/>
      <c r="F142" s="90"/>
    </row>
    <row r="143" spans="1:6" ht="18">
      <c r="A143" s="59">
        <v>7.09</v>
      </c>
      <c r="B143" s="76" t="s">
        <v>132</v>
      </c>
      <c r="C143" s="31">
        <v>900</v>
      </c>
      <c r="D143" s="31" t="s">
        <v>133</v>
      </c>
      <c r="E143" s="89"/>
      <c r="F143" s="90"/>
    </row>
    <row r="144" spans="1:6" ht="18">
      <c r="A144" s="59"/>
      <c r="B144" s="124" t="s">
        <v>134</v>
      </c>
      <c r="C144" s="31"/>
      <c r="D144" s="31"/>
      <c r="E144" s="89"/>
      <c r="F144" s="90"/>
    </row>
    <row r="145" spans="1:6" ht="18">
      <c r="A145" s="179">
        <v>7.1</v>
      </c>
      <c r="B145" s="76" t="s">
        <v>135</v>
      </c>
      <c r="C145" s="31">
        <v>500</v>
      </c>
      <c r="D145" s="31" t="s">
        <v>113</v>
      </c>
      <c r="E145" s="89"/>
      <c r="F145" s="90"/>
    </row>
    <row r="146" spans="1:6" ht="18.5" thickBot="1">
      <c r="A146" s="55"/>
      <c r="B146" s="115"/>
      <c r="C146" s="116"/>
      <c r="D146" s="116"/>
      <c r="E146" s="117"/>
      <c r="F146" s="118"/>
    </row>
    <row r="147" spans="1:6" ht="18.5" thickBot="1">
      <c r="A147" s="195" t="s">
        <v>29</v>
      </c>
      <c r="B147" s="196"/>
      <c r="C147" s="107"/>
      <c r="D147" s="107"/>
      <c r="E147" s="119"/>
      <c r="F147" s="120"/>
    </row>
    <row r="148" spans="1:6" ht="18">
      <c r="A148" s="157"/>
      <c r="B148" s="157"/>
      <c r="C148" s="32"/>
      <c r="D148" s="32"/>
      <c r="E148" s="165"/>
      <c r="F148" s="166"/>
    </row>
    <row r="149" spans="1:6" ht="18">
      <c r="A149" s="157"/>
      <c r="B149" s="157"/>
      <c r="C149" s="32"/>
      <c r="D149" s="32"/>
      <c r="E149" s="165"/>
      <c r="F149" s="166"/>
    </row>
    <row r="150" spans="1:6" ht="15" customHeight="1">
      <c r="A150" s="62"/>
      <c r="B150" s="63"/>
      <c r="C150" s="64"/>
      <c r="D150" s="64"/>
      <c r="E150" s="45"/>
      <c r="F150" s="46"/>
    </row>
    <row r="151" spans="1:6" ht="18">
      <c r="A151" s="200" t="s">
        <v>142</v>
      </c>
      <c r="B151" s="200"/>
      <c r="C151" s="200"/>
      <c r="D151" s="200"/>
      <c r="E151" s="200"/>
      <c r="F151" s="200"/>
    </row>
    <row r="152" spans="1:6" ht="15" customHeight="1" thickBot="1">
      <c r="A152" s="10"/>
      <c r="B152" s="11"/>
      <c r="C152" s="11"/>
      <c r="D152" s="11"/>
      <c r="E152" s="47"/>
      <c r="F152" s="47"/>
    </row>
    <row r="153" spans="1:6" ht="36.5" thickBot="1">
      <c r="A153" s="15" t="s">
        <v>21</v>
      </c>
      <c r="B153" s="16" t="s">
        <v>20</v>
      </c>
      <c r="C153" s="16" t="s">
        <v>18</v>
      </c>
      <c r="D153" s="16" t="s">
        <v>19</v>
      </c>
      <c r="E153" s="109" t="s">
        <v>43</v>
      </c>
      <c r="F153" s="110" t="s">
        <v>44</v>
      </c>
    </row>
    <row r="154" spans="1:6" ht="17.25" customHeight="1">
      <c r="A154" s="52"/>
      <c r="B154" s="111"/>
      <c r="C154" s="111"/>
      <c r="D154" s="22"/>
      <c r="E154" s="121"/>
      <c r="F154" s="122"/>
    </row>
    <row r="155" spans="1:6" ht="18">
      <c r="A155" s="55"/>
      <c r="B155" s="85" t="s">
        <v>155</v>
      </c>
      <c r="C155" s="25"/>
      <c r="D155" s="25"/>
      <c r="E155" s="108"/>
      <c r="F155" s="100"/>
    </row>
    <row r="156" spans="1:6" ht="18">
      <c r="A156" s="123">
        <v>8.01</v>
      </c>
      <c r="B156" s="76" t="s">
        <v>157</v>
      </c>
      <c r="C156" s="31">
        <f>5450*0.1</f>
        <v>545</v>
      </c>
      <c r="D156" s="31" t="s">
        <v>113</v>
      </c>
      <c r="E156" s="73"/>
      <c r="F156" s="74">
        <f t="shared" ref="F156:F167" si="1">E156*C156</f>
        <v>0</v>
      </c>
    </row>
    <row r="157" spans="1:6" ht="18">
      <c r="A157" s="123">
        <v>8.02</v>
      </c>
      <c r="B157" s="76" t="s">
        <v>158</v>
      </c>
      <c r="C157" s="31">
        <f>4250*0.1</f>
        <v>425</v>
      </c>
      <c r="D157" s="31" t="s">
        <v>113</v>
      </c>
      <c r="E157" s="73"/>
      <c r="F157" s="74">
        <f t="shared" si="1"/>
        <v>0</v>
      </c>
    </row>
    <row r="158" spans="1:6" ht="18">
      <c r="A158" s="123">
        <v>8.0299999999999994</v>
      </c>
      <c r="B158" s="76" t="s">
        <v>159</v>
      </c>
      <c r="C158" s="31">
        <f>8200*0.2</f>
        <v>1640</v>
      </c>
      <c r="D158" s="31" t="s">
        <v>113</v>
      </c>
      <c r="E158" s="73"/>
      <c r="F158" s="74">
        <f t="shared" si="1"/>
        <v>0</v>
      </c>
    </row>
    <row r="159" spans="1:6" ht="18">
      <c r="A159" s="123">
        <v>8.0399999999999991</v>
      </c>
      <c r="B159" s="76" t="s">
        <v>160</v>
      </c>
      <c r="C159" s="31">
        <f>470*0.2</f>
        <v>94</v>
      </c>
      <c r="D159" s="31" t="s">
        <v>113</v>
      </c>
      <c r="E159" s="73"/>
      <c r="F159" s="74">
        <f t="shared" si="1"/>
        <v>0</v>
      </c>
    </row>
    <row r="160" spans="1:6" ht="18">
      <c r="A160" s="123">
        <v>8.07</v>
      </c>
      <c r="B160" s="76" t="s">
        <v>89</v>
      </c>
      <c r="C160" s="31">
        <v>64</v>
      </c>
      <c r="D160" s="31" t="s">
        <v>77</v>
      </c>
      <c r="E160" s="73"/>
      <c r="F160" s="74">
        <f t="shared" si="1"/>
        <v>0</v>
      </c>
    </row>
    <row r="161" spans="1:6" ht="18">
      <c r="A161" s="123">
        <v>8.08</v>
      </c>
      <c r="B161" s="76" t="s">
        <v>90</v>
      </c>
      <c r="C161" s="31">
        <v>25</v>
      </c>
      <c r="D161" s="31" t="s">
        <v>77</v>
      </c>
      <c r="E161" s="73"/>
      <c r="F161" s="74">
        <f t="shared" si="1"/>
        <v>0</v>
      </c>
    </row>
    <row r="162" spans="1:6" ht="18">
      <c r="A162" s="123">
        <v>8.09</v>
      </c>
      <c r="B162" s="76" t="s">
        <v>91</v>
      </c>
      <c r="C162" s="31">
        <v>15</v>
      </c>
      <c r="D162" s="31" t="s">
        <v>77</v>
      </c>
      <c r="E162" s="73"/>
      <c r="F162" s="74">
        <f t="shared" si="1"/>
        <v>0</v>
      </c>
    </row>
    <row r="163" spans="1:6" ht="18">
      <c r="A163" s="133" t="s">
        <v>161</v>
      </c>
      <c r="B163" s="76" t="s">
        <v>58</v>
      </c>
      <c r="C163" s="31">
        <v>2895</v>
      </c>
      <c r="D163" s="31" t="s">
        <v>77</v>
      </c>
      <c r="E163" s="73"/>
      <c r="F163" s="74">
        <f t="shared" si="1"/>
        <v>0</v>
      </c>
    </row>
    <row r="164" spans="1:6" ht="18">
      <c r="A164" s="123">
        <v>8.11</v>
      </c>
      <c r="B164" s="76" t="s">
        <v>95</v>
      </c>
      <c r="C164" s="31"/>
      <c r="D164" s="31" t="s">
        <v>77</v>
      </c>
      <c r="E164" s="73"/>
      <c r="F164" s="74">
        <f t="shared" si="1"/>
        <v>0</v>
      </c>
    </row>
    <row r="165" spans="1:6" ht="18">
      <c r="A165" s="123">
        <v>8.1199999999999992</v>
      </c>
      <c r="B165" s="76" t="s">
        <v>59</v>
      </c>
      <c r="C165" s="31">
        <v>144</v>
      </c>
      <c r="D165" s="31" t="s">
        <v>77</v>
      </c>
      <c r="E165" s="73"/>
      <c r="F165" s="74">
        <f t="shared" si="1"/>
        <v>0</v>
      </c>
    </row>
    <row r="166" spans="1:6" ht="18">
      <c r="A166" s="123">
        <v>8.1300000000000008</v>
      </c>
      <c r="B166" s="76" t="s">
        <v>60</v>
      </c>
      <c r="C166" s="31">
        <v>908</v>
      </c>
      <c r="D166" s="31" t="s">
        <v>77</v>
      </c>
      <c r="E166" s="73"/>
      <c r="F166" s="74">
        <f t="shared" si="1"/>
        <v>0</v>
      </c>
    </row>
    <row r="167" spans="1:6" ht="36">
      <c r="A167" s="123">
        <v>8.14</v>
      </c>
      <c r="B167" s="76" t="s">
        <v>171</v>
      </c>
      <c r="C167" s="31"/>
      <c r="D167" s="31" t="s">
        <v>6</v>
      </c>
      <c r="E167" s="73"/>
      <c r="F167" s="74">
        <f t="shared" si="1"/>
        <v>0</v>
      </c>
    </row>
    <row r="168" spans="1:6" ht="27" customHeight="1">
      <c r="A168" s="123"/>
      <c r="B168" s="124" t="s">
        <v>61</v>
      </c>
      <c r="C168" s="31"/>
      <c r="D168" s="31"/>
      <c r="E168" s="73"/>
      <c r="F168" s="74"/>
    </row>
    <row r="169" spans="1:6" ht="18">
      <c r="A169" s="123">
        <v>8.15</v>
      </c>
      <c r="B169" s="76" t="s">
        <v>62</v>
      </c>
      <c r="C169" s="31">
        <v>68</v>
      </c>
      <c r="D169" s="31" t="s">
        <v>77</v>
      </c>
      <c r="E169" s="73"/>
      <c r="F169" s="74">
        <f>E169*C169</f>
        <v>0</v>
      </c>
    </row>
    <row r="170" spans="1:6" ht="18">
      <c r="A170" s="125">
        <v>8.16</v>
      </c>
      <c r="B170" s="76" t="s">
        <v>63</v>
      </c>
      <c r="C170" s="31">
        <v>18</v>
      </c>
      <c r="D170" s="31" t="s">
        <v>77</v>
      </c>
      <c r="E170" s="73"/>
      <c r="F170" s="74">
        <f>E170*C170</f>
        <v>0</v>
      </c>
    </row>
    <row r="171" spans="1:6" ht="18">
      <c r="A171" s="123">
        <v>8.17</v>
      </c>
      <c r="B171" s="76" t="s">
        <v>64</v>
      </c>
      <c r="C171" s="31"/>
      <c r="D171" s="31" t="s">
        <v>77</v>
      </c>
      <c r="E171" s="73"/>
      <c r="F171" s="74">
        <f>E171*C171</f>
        <v>0</v>
      </c>
    </row>
    <row r="172" spans="1:6" ht="18">
      <c r="A172" s="125">
        <v>8.18</v>
      </c>
      <c r="B172" s="76" t="s">
        <v>65</v>
      </c>
      <c r="C172" s="31">
        <v>5</v>
      </c>
      <c r="D172" s="31" t="s">
        <v>77</v>
      </c>
      <c r="E172" s="73"/>
      <c r="F172" s="74">
        <f>E172*C172</f>
        <v>0</v>
      </c>
    </row>
    <row r="173" spans="1:6" ht="29.25" customHeight="1">
      <c r="A173" s="123"/>
      <c r="B173" s="124" t="s">
        <v>66</v>
      </c>
      <c r="C173" s="31"/>
      <c r="D173" s="31"/>
      <c r="E173" s="73"/>
      <c r="F173" s="74"/>
    </row>
    <row r="174" spans="1:6" ht="18">
      <c r="A174" s="123">
        <v>8.2100000000000009</v>
      </c>
      <c r="B174" s="76" t="s">
        <v>67</v>
      </c>
      <c r="C174" s="31">
        <v>5</v>
      </c>
      <c r="D174" s="31" t="s">
        <v>77</v>
      </c>
      <c r="E174" s="73"/>
      <c r="F174" s="74">
        <f t="shared" ref="F174:F176" si="2">E174*C174</f>
        <v>0</v>
      </c>
    </row>
    <row r="175" spans="1:6" ht="18.75" customHeight="1">
      <c r="A175" s="123">
        <v>8.25</v>
      </c>
      <c r="B175" s="76" t="s">
        <v>68</v>
      </c>
      <c r="C175" s="31">
        <v>5</v>
      </c>
      <c r="D175" s="31" t="s">
        <v>77</v>
      </c>
      <c r="E175" s="73"/>
      <c r="F175" s="74">
        <f t="shared" si="2"/>
        <v>0</v>
      </c>
    </row>
    <row r="176" spans="1:6" ht="21.75" customHeight="1">
      <c r="A176" s="123">
        <v>8.26</v>
      </c>
      <c r="B176" s="76" t="s">
        <v>94</v>
      </c>
      <c r="C176" s="31">
        <v>5</v>
      </c>
      <c r="D176" s="31" t="s">
        <v>77</v>
      </c>
      <c r="E176" s="73"/>
      <c r="F176" s="74">
        <f t="shared" si="2"/>
        <v>0</v>
      </c>
    </row>
    <row r="177" spans="1:6" ht="18">
      <c r="A177" s="55"/>
      <c r="B177" s="124" t="s">
        <v>169</v>
      </c>
      <c r="C177" s="31"/>
      <c r="D177" s="31"/>
      <c r="E177" s="73"/>
      <c r="F177" s="74"/>
    </row>
    <row r="178" spans="1:6" ht="21.75" customHeight="1">
      <c r="A178" s="133" t="s">
        <v>151</v>
      </c>
      <c r="B178" s="76" t="s">
        <v>170</v>
      </c>
      <c r="C178" s="31">
        <v>4</v>
      </c>
      <c r="D178" s="31" t="s">
        <v>77</v>
      </c>
      <c r="E178" s="73"/>
      <c r="F178" s="74">
        <f>E178*C178</f>
        <v>0</v>
      </c>
    </row>
    <row r="179" spans="1:6" ht="36">
      <c r="A179" s="123">
        <v>8.31</v>
      </c>
      <c r="B179" s="76" t="s">
        <v>93</v>
      </c>
      <c r="C179" s="31"/>
      <c r="D179" s="31" t="s">
        <v>92</v>
      </c>
      <c r="E179" s="73"/>
      <c r="F179" s="74">
        <f>E179*C179</f>
        <v>0</v>
      </c>
    </row>
    <row r="180" spans="1:6" ht="18">
      <c r="A180" s="123"/>
      <c r="B180" s="124" t="s">
        <v>69</v>
      </c>
      <c r="C180" s="31"/>
      <c r="D180" s="31"/>
      <c r="E180" s="73"/>
      <c r="F180" s="74"/>
    </row>
    <row r="181" spans="1:6" ht="54">
      <c r="A181" s="176" t="s">
        <v>162</v>
      </c>
      <c r="B181" s="76" t="s">
        <v>156</v>
      </c>
      <c r="C181" s="31">
        <v>700</v>
      </c>
      <c r="D181" s="31" t="s">
        <v>6</v>
      </c>
      <c r="E181" s="73"/>
      <c r="F181" s="74">
        <f>E181*C181</f>
        <v>0</v>
      </c>
    </row>
    <row r="182" spans="1:6" ht="18">
      <c r="A182" s="184"/>
      <c r="B182" s="124" t="s">
        <v>192</v>
      </c>
      <c r="C182" s="185"/>
      <c r="D182" s="186"/>
      <c r="E182" s="187"/>
      <c r="F182" s="187" t="str">
        <f>IF(E182&gt;0,D182*E182,"")</f>
        <v/>
      </c>
    </row>
    <row r="183" spans="1:6">
      <c r="A183" s="188"/>
      <c r="B183" s="189"/>
      <c r="C183" s="190"/>
      <c r="D183" s="191"/>
      <c r="E183" s="187"/>
      <c r="F183" s="187" t="str">
        <f>IF(E183&gt;0,D183*E183,"")</f>
        <v/>
      </c>
    </row>
    <row r="184" spans="1:6" ht="36">
      <c r="A184" s="76">
        <v>8.33</v>
      </c>
      <c r="B184" s="76" t="s">
        <v>193</v>
      </c>
      <c r="C184" s="76">
        <v>2</v>
      </c>
      <c r="D184" s="76" t="s">
        <v>31</v>
      </c>
      <c r="E184" s="76"/>
      <c r="F184" s="76"/>
    </row>
    <row r="185" spans="1:6" ht="18">
      <c r="A185" s="176"/>
      <c r="B185" s="76"/>
      <c r="C185" s="31"/>
      <c r="D185" s="31"/>
      <c r="E185" s="73"/>
      <c r="F185" s="74"/>
    </row>
    <row r="186" spans="1:6" ht="18.5" thickBot="1">
      <c r="A186" s="176"/>
      <c r="B186" s="76"/>
      <c r="C186" s="31"/>
      <c r="D186" s="31"/>
      <c r="E186" s="73"/>
      <c r="F186" s="74"/>
    </row>
    <row r="187" spans="1:6" ht="18.5" thickBot="1">
      <c r="A187" s="195" t="s">
        <v>29</v>
      </c>
      <c r="B187" s="196"/>
      <c r="C187" s="126"/>
      <c r="D187" s="126"/>
      <c r="E187" s="127"/>
      <c r="F187" s="128"/>
    </row>
    <row r="188" spans="1:6" ht="18">
      <c r="A188" s="157"/>
      <c r="B188" s="157"/>
      <c r="C188" s="93"/>
      <c r="D188" s="93"/>
      <c r="E188" s="167"/>
      <c r="F188" s="168"/>
    </row>
    <row r="189" spans="1:6" ht="18">
      <c r="A189" s="157"/>
      <c r="B189" s="157"/>
      <c r="C189" s="93"/>
      <c r="D189" s="93"/>
      <c r="E189" s="167"/>
      <c r="F189" s="168"/>
    </row>
    <row r="190" spans="1:6" ht="17.5">
      <c r="A190" s="62"/>
      <c r="B190" s="63"/>
      <c r="C190" s="64"/>
      <c r="D190" s="64"/>
      <c r="E190" s="45"/>
      <c r="F190" s="46"/>
    </row>
    <row r="191" spans="1:6" ht="18">
      <c r="A191" s="194" t="s">
        <v>144</v>
      </c>
      <c r="B191" s="194"/>
      <c r="C191" s="194"/>
      <c r="D191" s="194"/>
      <c r="E191" s="194"/>
      <c r="F191" s="194"/>
    </row>
    <row r="192" spans="1:6" ht="18.5" thickBot="1">
      <c r="A192" s="10"/>
      <c r="B192" s="11"/>
      <c r="C192" s="11"/>
      <c r="D192" s="11"/>
      <c r="E192" s="47"/>
      <c r="F192" s="47"/>
    </row>
    <row r="193" spans="1:6" ht="36.5" thickBot="1">
      <c r="A193" s="15" t="s">
        <v>21</v>
      </c>
      <c r="B193" s="16" t="s">
        <v>20</v>
      </c>
      <c r="C193" s="16" t="s">
        <v>18</v>
      </c>
      <c r="D193" s="16" t="s">
        <v>19</v>
      </c>
      <c r="E193" s="109" t="s">
        <v>43</v>
      </c>
      <c r="F193" s="110" t="s">
        <v>44</v>
      </c>
    </row>
    <row r="194" spans="1:6" ht="18">
      <c r="A194" s="52"/>
      <c r="B194" s="111"/>
      <c r="C194" s="111"/>
      <c r="D194" s="22"/>
      <c r="E194" s="121"/>
      <c r="F194" s="122"/>
    </row>
    <row r="195" spans="1:6" ht="18">
      <c r="A195" s="55"/>
      <c r="B195" s="85" t="s">
        <v>84</v>
      </c>
      <c r="C195" s="86"/>
      <c r="D195" s="27"/>
      <c r="E195" s="108"/>
      <c r="F195" s="100"/>
    </row>
    <row r="196" spans="1:6" ht="18">
      <c r="A196" s="55">
        <v>9.01</v>
      </c>
      <c r="B196" s="72" t="s">
        <v>8</v>
      </c>
      <c r="C196" s="31">
        <v>100</v>
      </c>
      <c r="D196" s="31" t="s">
        <v>7</v>
      </c>
      <c r="E196" s="89"/>
      <c r="F196" s="90">
        <f t="shared" ref="F196:F203" si="3">ROUND(E196,2)*$C196</f>
        <v>0</v>
      </c>
    </row>
    <row r="197" spans="1:6" ht="18">
      <c r="A197" s="55">
        <v>9.02</v>
      </c>
      <c r="B197" s="72" t="s">
        <v>85</v>
      </c>
      <c r="C197" s="31">
        <v>100</v>
      </c>
      <c r="D197" s="31" t="s">
        <v>7</v>
      </c>
      <c r="E197" s="89"/>
      <c r="F197" s="90">
        <f t="shared" si="3"/>
        <v>0</v>
      </c>
    </row>
    <row r="198" spans="1:6" ht="18">
      <c r="A198" s="55">
        <v>9.0299999999999994</v>
      </c>
      <c r="B198" s="72" t="s">
        <v>86</v>
      </c>
      <c r="C198" s="31">
        <v>250</v>
      </c>
      <c r="D198" s="31" t="s">
        <v>7</v>
      </c>
      <c r="E198" s="89"/>
      <c r="F198" s="90">
        <f t="shared" si="3"/>
        <v>0</v>
      </c>
    </row>
    <row r="199" spans="1:6" ht="18">
      <c r="A199" s="55">
        <v>9.0399999999999991</v>
      </c>
      <c r="B199" s="72" t="s">
        <v>47</v>
      </c>
      <c r="C199" s="31">
        <v>50</v>
      </c>
      <c r="D199" s="31" t="s">
        <v>7</v>
      </c>
      <c r="E199" s="89"/>
      <c r="F199" s="90">
        <f t="shared" si="3"/>
        <v>0</v>
      </c>
    </row>
    <row r="200" spans="1:6" ht="18">
      <c r="A200" s="55">
        <v>9.0500000000000007</v>
      </c>
      <c r="B200" s="72" t="s">
        <v>48</v>
      </c>
      <c r="C200" s="31">
        <v>50</v>
      </c>
      <c r="D200" s="31" t="s">
        <v>7</v>
      </c>
      <c r="E200" s="89"/>
      <c r="F200" s="90">
        <f t="shared" si="3"/>
        <v>0</v>
      </c>
    </row>
    <row r="201" spans="1:6" ht="18">
      <c r="A201" s="55">
        <v>9.06</v>
      </c>
      <c r="B201" s="72" t="s">
        <v>49</v>
      </c>
      <c r="C201" s="31">
        <v>50</v>
      </c>
      <c r="D201" s="31" t="s">
        <v>7</v>
      </c>
      <c r="E201" s="89"/>
      <c r="F201" s="90">
        <f t="shared" si="3"/>
        <v>0</v>
      </c>
    </row>
    <row r="202" spans="1:6" ht="18">
      <c r="A202" s="55">
        <v>9.07</v>
      </c>
      <c r="B202" s="72" t="s">
        <v>50</v>
      </c>
      <c r="C202" s="31">
        <v>25</v>
      </c>
      <c r="D202" s="31" t="s">
        <v>7</v>
      </c>
      <c r="E202" s="89"/>
      <c r="F202" s="90">
        <f t="shared" si="3"/>
        <v>0</v>
      </c>
    </row>
    <row r="203" spans="1:6" ht="18">
      <c r="A203" s="55">
        <v>9.08</v>
      </c>
      <c r="B203" s="72" t="s">
        <v>51</v>
      </c>
      <c r="C203" s="31">
        <v>50</v>
      </c>
      <c r="D203" s="31" t="s">
        <v>7</v>
      </c>
      <c r="E203" s="89"/>
      <c r="F203" s="90">
        <f t="shared" si="3"/>
        <v>0</v>
      </c>
    </row>
    <row r="204" spans="1:6" ht="18">
      <c r="A204" s="55"/>
      <c r="B204" s="94" t="s">
        <v>9</v>
      </c>
      <c r="C204" s="31"/>
      <c r="D204" s="31"/>
      <c r="E204" s="114"/>
      <c r="F204" s="90"/>
    </row>
    <row r="205" spans="1:6" ht="18">
      <c r="A205" s="55"/>
      <c r="B205" s="72"/>
      <c r="C205" s="31"/>
      <c r="D205" s="31"/>
      <c r="E205" s="89"/>
      <c r="F205" s="90"/>
    </row>
    <row r="206" spans="1:6" ht="90">
      <c r="A206" s="55"/>
      <c r="B206" s="103" t="s">
        <v>96</v>
      </c>
      <c r="C206" s="31"/>
      <c r="D206" s="31"/>
      <c r="E206" s="114"/>
      <c r="F206" s="90"/>
    </row>
    <row r="207" spans="1:6" ht="18">
      <c r="A207" s="55">
        <v>9.09</v>
      </c>
      <c r="B207" s="72" t="s">
        <v>10</v>
      </c>
      <c r="C207" s="31">
        <v>1200</v>
      </c>
      <c r="D207" s="31" t="s">
        <v>7</v>
      </c>
      <c r="E207" s="114"/>
      <c r="F207" s="90">
        <f t="shared" ref="F207:F212" si="4">ROUND(E207,2)*$C207</f>
        <v>0</v>
      </c>
    </row>
    <row r="208" spans="1:6" ht="18">
      <c r="A208" s="59" t="s">
        <v>143</v>
      </c>
      <c r="B208" s="72" t="s">
        <v>11</v>
      </c>
      <c r="C208" s="31">
        <v>240</v>
      </c>
      <c r="D208" s="31" t="s">
        <v>7</v>
      </c>
      <c r="E208" s="114"/>
      <c r="F208" s="90">
        <f t="shared" si="4"/>
        <v>0</v>
      </c>
    </row>
    <row r="209" spans="1:6" ht="18">
      <c r="A209" s="55">
        <v>9.11</v>
      </c>
      <c r="B209" s="72" t="s">
        <v>12</v>
      </c>
      <c r="C209" s="31">
        <v>240</v>
      </c>
      <c r="D209" s="31" t="s">
        <v>7</v>
      </c>
      <c r="E209" s="89"/>
      <c r="F209" s="90">
        <f t="shared" si="4"/>
        <v>0</v>
      </c>
    </row>
    <row r="210" spans="1:6" ht="18">
      <c r="A210" s="59">
        <v>9.1199999999999992</v>
      </c>
      <c r="B210" s="72" t="s">
        <v>52</v>
      </c>
      <c r="C210" s="31">
        <v>50</v>
      </c>
      <c r="D210" s="31" t="s">
        <v>7</v>
      </c>
      <c r="E210" s="89"/>
      <c r="F210" s="90">
        <f t="shared" si="4"/>
        <v>0</v>
      </c>
    </row>
    <row r="211" spans="1:6" ht="18">
      <c r="A211" s="55">
        <v>9.1300000000000008</v>
      </c>
      <c r="B211" s="72" t="s">
        <v>53</v>
      </c>
      <c r="C211" s="31">
        <v>50</v>
      </c>
      <c r="D211" s="31" t="s">
        <v>7</v>
      </c>
      <c r="E211" s="89"/>
      <c r="F211" s="90">
        <f t="shared" si="4"/>
        <v>0</v>
      </c>
    </row>
    <row r="212" spans="1:6" ht="18">
      <c r="A212" s="59">
        <v>9.14</v>
      </c>
      <c r="B212" s="72" t="s">
        <v>54</v>
      </c>
      <c r="C212" s="31">
        <v>50</v>
      </c>
      <c r="D212" s="31" t="s">
        <v>7</v>
      </c>
      <c r="E212" s="89"/>
      <c r="F212" s="90">
        <f t="shared" si="4"/>
        <v>0</v>
      </c>
    </row>
    <row r="213" spans="1:6" ht="18.5" thickBot="1">
      <c r="A213" s="55"/>
      <c r="B213" s="129"/>
      <c r="C213" s="116"/>
      <c r="D213" s="116"/>
      <c r="E213" s="117"/>
      <c r="F213" s="130"/>
    </row>
    <row r="214" spans="1:6" ht="18.5" thickBot="1">
      <c r="A214" s="195" t="s">
        <v>29</v>
      </c>
      <c r="B214" s="196"/>
      <c r="C214" s="107"/>
      <c r="D214" s="107"/>
      <c r="E214" s="119"/>
      <c r="F214" s="120"/>
    </row>
    <row r="215" spans="1:6" ht="18">
      <c r="A215" s="157"/>
      <c r="B215" s="157"/>
      <c r="C215" s="32"/>
      <c r="D215" s="32"/>
      <c r="E215" s="165"/>
      <c r="F215" s="166"/>
    </row>
    <row r="216" spans="1:6" ht="18">
      <c r="A216" s="157"/>
      <c r="B216" s="157"/>
      <c r="C216" s="32"/>
      <c r="D216" s="32"/>
      <c r="E216" s="165"/>
      <c r="F216" s="166"/>
    </row>
    <row r="217" spans="1:6" ht="14.5" thickBot="1"/>
    <row r="218" spans="1:6" ht="18.5" thickBot="1">
      <c r="A218" s="197" t="s">
        <v>100</v>
      </c>
      <c r="B218" s="198"/>
      <c r="C218" s="199"/>
    </row>
    <row r="219" spans="1:6" ht="36.5" thickBot="1">
      <c r="A219" s="134" t="s">
        <v>25</v>
      </c>
      <c r="B219" s="69" t="s">
        <v>0</v>
      </c>
      <c r="C219" s="109" t="s">
        <v>46</v>
      </c>
      <c r="D219" s="1"/>
      <c r="E219" s="1"/>
      <c r="F219" s="1"/>
    </row>
    <row r="220" spans="1:6" ht="18">
      <c r="A220" s="135">
        <v>1</v>
      </c>
      <c r="B220" s="136" t="s">
        <v>98</v>
      </c>
      <c r="C220" s="137">
        <f>F34</f>
        <v>0</v>
      </c>
      <c r="D220" s="1"/>
      <c r="E220" s="1"/>
      <c r="F220" s="1"/>
    </row>
    <row r="221" spans="1:6" ht="18">
      <c r="A221" s="27">
        <v>2</v>
      </c>
      <c r="B221" s="11" t="s">
        <v>111</v>
      </c>
      <c r="C221" s="139">
        <f>F47</f>
        <v>0</v>
      </c>
      <c r="D221" s="1"/>
      <c r="E221" s="1"/>
      <c r="F221" s="1"/>
    </row>
    <row r="222" spans="1:6" ht="18">
      <c r="A222" s="27">
        <v>3</v>
      </c>
      <c r="B222" s="11" t="s">
        <v>145</v>
      </c>
      <c r="C222" s="139">
        <f>F92</f>
        <v>0</v>
      </c>
      <c r="D222" s="1"/>
      <c r="E222" s="1"/>
      <c r="F222" s="1"/>
    </row>
    <row r="223" spans="1:6" ht="18">
      <c r="A223" s="27">
        <v>4</v>
      </c>
      <c r="B223" s="11" t="s">
        <v>13</v>
      </c>
      <c r="C223" s="139">
        <f>F102</f>
        <v>0</v>
      </c>
      <c r="D223" s="1"/>
      <c r="E223" s="1"/>
      <c r="F223" s="1"/>
    </row>
    <row r="224" spans="1:6" ht="18">
      <c r="A224" s="27">
        <v>5</v>
      </c>
      <c r="B224" s="11" t="s">
        <v>146</v>
      </c>
      <c r="C224" s="139">
        <f>F113</f>
        <v>0</v>
      </c>
      <c r="D224" s="1"/>
      <c r="E224" s="1"/>
      <c r="F224" s="1"/>
    </row>
    <row r="225" spans="1:6" ht="18">
      <c r="A225" s="27">
        <v>6</v>
      </c>
      <c r="B225" s="11" t="s">
        <v>17</v>
      </c>
      <c r="C225" s="139">
        <f>F124</f>
        <v>0</v>
      </c>
      <c r="D225" s="1"/>
      <c r="E225" s="1"/>
      <c r="F225" s="1"/>
    </row>
    <row r="226" spans="1:6" ht="18">
      <c r="A226" s="27">
        <v>7</v>
      </c>
      <c r="B226" s="177" t="s">
        <v>24</v>
      </c>
      <c r="C226" s="139">
        <f>F147</f>
        <v>0</v>
      </c>
      <c r="D226" s="1"/>
      <c r="E226" s="1"/>
      <c r="F226" s="1"/>
    </row>
    <row r="227" spans="1:6" ht="18">
      <c r="A227" s="27">
        <v>8</v>
      </c>
      <c r="B227" s="11" t="s">
        <v>14</v>
      </c>
      <c r="C227" s="139">
        <f>F187</f>
        <v>0</v>
      </c>
      <c r="D227" s="1"/>
      <c r="E227" s="1"/>
      <c r="F227" s="1"/>
    </row>
    <row r="228" spans="1:6" ht="18.5" thickBot="1">
      <c r="A228" s="27">
        <v>9</v>
      </c>
      <c r="B228" s="11" t="s">
        <v>15</v>
      </c>
      <c r="C228" s="139">
        <f>F214</f>
        <v>0</v>
      </c>
      <c r="D228" s="1"/>
      <c r="E228" s="1"/>
      <c r="F228" s="1"/>
    </row>
    <row r="229" spans="1:6" ht="18">
      <c r="A229" s="135"/>
      <c r="B229" s="140"/>
      <c r="C229" s="141"/>
      <c r="D229" s="1"/>
      <c r="E229" s="1"/>
      <c r="F229" s="1"/>
    </row>
    <row r="230" spans="1:6" ht="18.5" thickBot="1">
      <c r="A230" s="142"/>
      <c r="B230" s="143" t="s">
        <v>26</v>
      </c>
      <c r="C230" s="144"/>
      <c r="D230" s="1"/>
      <c r="E230" s="1"/>
      <c r="F230" s="1"/>
    </row>
    <row r="231" spans="1:6" ht="18">
      <c r="A231" s="138"/>
      <c r="B231" s="145"/>
      <c r="C231" s="146"/>
      <c r="D231" s="1"/>
      <c r="E231" s="1"/>
      <c r="F231" s="1"/>
    </row>
    <row r="232" spans="1:6" ht="18">
      <c r="A232" s="138"/>
      <c r="B232" s="147" t="s">
        <v>16</v>
      </c>
      <c r="C232" s="146"/>
      <c r="D232" s="1"/>
      <c r="E232" s="1"/>
      <c r="F232" s="1"/>
    </row>
    <row r="233" spans="1:6" ht="18">
      <c r="A233" s="138"/>
      <c r="B233" s="145"/>
      <c r="C233" s="146"/>
      <c r="D233" s="1"/>
      <c r="E233" s="169"/>
      <c r="F233" s="1"/>
    </row>
    <row r="234" spans="1:6" ht="18.5" thickBot="1">
      <c r="A234" s="142"/>
      <c r="B234" s="148" t="s">
        <v>23</v>
      </c>
      <c r="C234" s="149"/>
      <c r="D234" s="1"/>
      <c r="E234" s="1"/>
      <c r="F234" s="1"/>
    </row>
    <row r="235" spans="1:6" ht="18">
      <c r="A235" s="138"/>
      <c r="B235" s="145"/>
      <c r="C235" s="150"/>
      <c r="D235" s="1"/>
      <c r="E235" s="169"/>
      <c r="F235" s="1"/>
    </row>
    <row r="236" spans="1:6" ht="18">
      <c r="A236" s="138"/>
      <c r="B236" s="147" t="s">
        <v>30</v>
      </c>
      <c r="C236" s="151"/>
      <c r="D236" s="1"/>
      <c r="E236" s="1"/>
      <c r="F236" s="1"/>
    </row>
    <row r="237" spans="1:6" ht="18">
      <c r="A237" s="152"/>
      <c r="B237" s="145"/>
      <c r="C237" s="151"/>
      <c r="D237" s="1"/>
      <c r="E237" s="170"/>
      <c r="F237" s="1"/>
    </row>
    <row r="238" spans="1:6" ht="18.5" thickBot="1">
      <c r="A238" s="153"/>
      <c r="B238" s="154" t="s">
        <v>55</v>
      </c>
      <c r="C238" s="155"/>
      <c r="D238" s="1"/>
      <c r="E238" s="169"/>
      <c r="F238" s="1"/>
    </row>
  </sheetData>
  <mergeCells count="20">
    <mergeCell ref="A106:F106"/>
    <mergeCell ref="A102:B102"/>
    <mergeCell ref="A96:F96"/>
    <mergeCell ref="A92:B92"/>
    <mergeCell ref="A147:B147"/>
    <mergeCell ref="A128:F128"/>
    <mergeCell ref="A124:B124"/>
    <mergeCell ref="A117:F117"/>
    <mergeCell ref="A113:B113"/>
    <mergeCell ref="A218:C218"/>
    <mergeCell ref="A214:B214"/>
    <mergeCell ref="A191:F191"/>
    <mergeCell ref="A187:B187"/>
    <mergeCell ref="A151:F151"/>
    <mergeCell ref="A1:F1"/>
    <mergeCell ref="A2:F2"/>
    <mergeCell ref="A3:F3"/>
    <mergeCell ref="A51:F51"/>
    <mergeCell ref="A34:B34"/>
    <mergeCell ref="A47:B47"/>
  </mergeCells>
  <phoneticPr fontId="40" type="noConversion"/>
  <printOptions horizontalCentered="1"/>
  <pageMargins left="0.7" right="0.7" top="0.75" bottom="0.75" header="0.3" footer="0.3"/>
  <pageSetup paperSize="9" scale="57" fitToHeight="0" orientation="portrait" r:id="rId1"/>
  <headerFooter alignWithMargins="0">
    <oddHeader>&amp;C&amp;"Arial,Bold"&amp;14REARRANGEMENT AND MARKING OF CONTAINER TERMINAL 1 (Inc.SLIP ROAD),LOT 03</oddHeader>
    <oddFooter>&amp;C&amp;P</oddFooter>
  </headerFooter>
  <rowBreaks count="10" manualBreakCount="10">
    <brk id="30" max="5" man="1"/>
    <brk id="49" max="5" man="1"/>
    <brk id="94" max="5" man="1"/>
    <brk id="104" max="5" man="1"/>
    <brk id="115" max="5" man="1"/>
    <brk id="126" max="5" man="1"/>
    <brk id="149" max="5" man="1"/>
    <brk id="189" max="5" man="1"/>
    <brk id="216" max="5" man="1"/>
    <brk id="334"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COMBINED BILLS </vt:lpstr>
      <vt:lpstr>'COMBINED BILLS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Alala</dc:creator>
  <cp:lastModifiedBy>Hannah Ngugi</cp:lastModifiedBy>
  <cp:lastPrinted>2025-07-25T06:26:19Z</cp:lastPrinted>
  <dcterms:created xsi:type="dcterms:W3CDTF">2001-10-09T11:15:45Z</dcterms:created>
  <dcterms:modified xsi:type="dcterms:W3CDTF">2025-07-30T16:16:31Z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89e0983-05e3-46a0-b893-ff28b8cf1441_Enabled">
    <vt:lpwstr>true</vt:lpwstr>
  </property>
  <property fmtid="{D5CDD505-2E9C-101B-9397-08002B2CF9AE}" pid="3" name="MSIP_Label_589e0983-05e3-46a0-b893-ff28b8cf1441_SetDate">
    <vt:lpwstr>2025-07-30T16:02:47Z</vt:lpwstr>
  </property>
  <property fmtid="{D5CDD505-2E9C-101B-9397-08002B2CF9AE}" pid="4" name="MSIP_Label_589e0983-05e3-46a0-b893-ff28b8cf1441_Method">
    <vt:lpwstr>Standard</vt:lpwstr>
  </property>
  <property fmtid="{D5CDD505-2E9C-101B-9397-08002B2CF9AE}" pid="5" name="MSIP_Label_589e0983-05e3-46a0-b893-ff28b8cf1441_Name">
    <vt:lpwstr>TMEA Public</vt:lpwstr>
  </property>
  <property fmtid="{D5CDD505-2E9C-101B-9397-08002B2CF9AE}" pid="6" name="MSIP_Label_589e0983-05e3-46a0-b893-ff28b8cf1441_SiteId">
    <vt:lpwstr>71dd2498-0b95-4eb5-8b08-940c9ea4bfb8</vt:lpwstr>
  </property>
  <property fmtid="{D5CDD505-2E9C-101B-9397-08002B2CF9AE}" pid="7" name="MSIP_Label_589e0983-05e3-46a0-b893-ff28b8cf1441_ActionId">
    <vt:lpwstr>f7fde902-45df-4727-a44d-b3220de2ec0b</vt:lpwstr>
  </property>
  <property fmtid="{D5CDD505-2E9C-101B-9397-08002B2CF9AE}" pid="8" name="MSIP_Label_589e0983-05e3-46a0-b893-ff28b8cf1441_ContentBits">
    <vt:lpwstr>0</vt:lpwstr>
  </property>
  <property fmtid="{D5CDD505-2E9C-101B-9397-08002B2CF9AE}" pid="9" name="MSIP_Label_589e0983-05e3-46a0-b893-ff28b8cf1441_Tag">
    <vt:lpwstr>10, 3, 0, 1</vt:lpwstr>
  </property>
</Properties>
</file>